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-my.sharepoint.com/personal/sgraham_virtualinc_com/Documents/"/>
    </mc:Choice>
  </mc:AlternateContent>
  <xr:revisionPtr revIDLastSave="23" documentId="8_{39370F6B-6BF4-4E5D-BE0A-645B745448F0}" xr6:coauthVersionLast="47" xr6:coauthVersionMax="47" xr10:uidLastSave="{4095E67A-E548-4754-AC44-BB531B875199}"/>
  <bookViews>
    <workbookView xWindow="-120" yWindow="-120" windowWidth="29040" windowHeight="15840" xr2:uid="{66F0FB48-A045-4B85-B005-4D7FD55FDB69}"/>
  </bookViews>
  <sheets>
    <sheet name="Contents" sheetId="7" r:id="rId1"/>
    <sheet name="US Balance Sheet Year over Year" sheetId="38" r:id="rId2"/>
    <sheet name="Balance Sheet Summary" sheetId="3" state="hidden" r:id="rId3"/>
    <sheet name="May 23 vs May 22 P&amp;L" sheetId="37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0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Suspense Funds" sheetId="41" r:id="rId14"/>
    <sheet name="Undeposited Funds" sheetId="42" r:id="rId15"/>
    <sheet name="Refunds Payable" sheetId="43" r:id="rId16"/>
    <sheet name="FY21 APPROVED Budget by month" sheetId="6" state="hidden" r:id="rId17"/>
    <sheet name="6.22 APSEC EU P&amp;L" sheetId="32" state="hidden" r:id="rId18"/>
    <sheet name="FY23 Budget Draft" sheetId="29" r:id="rId19"/>
    <sheet name="FY23 Budget Draft - Monthly" sheetId="30" r:id="rId20"/>
    <sheet name="US AR" sheetId="8" state="hidden" r:id="rId21"/>
    <sheet name=" US AP" sheetId="9" state="hidden" r:id="rId22"/>
    <sheet name="EU AP" sheetId="10" state="hidden" r:id="rId23"/>
    <sheet name="US Proj Bal" sheetId="1" state="hidden" r:id="rId24"/>
    <sheet name="EU CH bal" sheetId="12" state="hidden" r:id="rId25"/>
    <sheet name="EU Proj Bal" sheetId="13" state="hidden" r:id="rId26"/>
    <sheet name="US Ch Bal" sheetId="11" state="hidden" r:id="rId27"/>
    <sheet name="1.21-6.21 Events P&amp;L's" sheetId="23" state="hidden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'May 23 vs May 22 P&amp;L'!$A:$G,'May 23 vs May 22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'May 23 vs May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'May 23 vs May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'May 23 vs May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'May 23 vs May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'May 23 vs May 22 P&amp;L'!$5:$5,'May 23 vs May 22 P&amp;L'!#REF!,'May 23 vs May 22 P&amp;L'!#REF!,'May 23 vs May 22 P&amp;L'!#REF!,'May 23 vs May 22 P&amp;L'!#REF!,'May 23 vs May 22 P&amp;L'!#REF!,'May 23 vs May 22 P&amp;L'!$11:$11,'May 23 vs May 22 P&amp;L'!$12:$12,'May 23 vs May 22 P&amp;L'!#REF!,'May 23 vs May 22 P&amp;L'!$22:$22,'May 23 vs May 22 P&amp;L'!#REF!,'May 23 vs May 22 P&amp;L'!$24:$24,'May 23 vs May 22 P&amp;L'!#REF!,'May 23 vs May 22 P&amp;L'!#REF!,'May 23 vs May 22 P&amp;L'!#REF!,'May 23 vs May 22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stmt'!$12:$12,'US Cash Flow stmt'!$13:$13,'US Cash Flow stmt'!$14:$14,'US Cash Flow stmt'!$15:$15,'US Cash Flow stmt'!$16:$16,'US Cash Flow stmt'!$17:$17,'US Cash Flow stmt'!$18:$18,'US Cash Flow stmt'!$19:$19,'US Cash Flow stmt'!$22:$22,'US Cash Flow stmt'!$23:$23,'US Cash Flow stmt'!$24:$24</definedName>
    <definedName name="QB_DATA_0" localSheetId="7" hidden="1">'YTD US Profit and Loss'!$5:$5,'YTD US Profit and Loss'!#REF!,'YTD US Profit and Loss'!#REF!,'YTD US Profit and Loss'!#REF!,'YTD US Profit and Loss'!#REF!,'YTD US Profit and Loss'!#REF!,'YTD US Profit and Loss'!$13:$13,'YTD US Profit and Loss'!$15:$15,'YTD US Profit and Loss'!#REF!,'YTD US Profit and Loss'!$24:$24,'YTD US Profit and Loss'!#REF!,'YTD US Profit and Loss'!$25:$25,'YTD US Profit and Loss'!#REF!,'YTD US Profit and Loss'!#REF!,'YTD US Profit and Loss'!#REF!,'YTD US Profit and Loss'!#REF!</definedName>
    <definedName name="QB_DATA_1" localSheetId="3" hidden="1">'May 23 vs May 22 P&amp;L'!$43:$43,'May 23 vs May 22 P&amp;L'!$44:$44,'May 23 vs May 22 P&amp;L'!#REF!,'May 23 vs May 22 P&amp;L'!#REF!,'May 23 vs May 22 P&amp;L'!$45:$45,'May 23 vs May 22 P&amp;L'!#REF!,'May 23 vs May 22 P&amp;L'!$47:$47,'May 23 vs May 22 P&amp;L'!$48:$48,'May 23 vs May 22 P&amp;L'!#REF!,'May 23 vs May 22 P&amp;L'!#REF!,'May 23 vs May 22 P&amp;L'!#REF!,'May 23 vs May 22 P&amp;L'!$51:$51,'May 23 vs May 22 P&amp;L'!#REF!,'May 23 vs May 22 P&amp;L'!#REF!,'May 23 vs May 22 P&amp;L'!#REF!,'May 23 vs May 22 P&amp;L'!$75:$75</definedName>
    <definedName name="QB_DATA_1" localSheetId="11" hidden="1">'Open AP'!#REF!,'Open AP'!$18:$18,'Open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Year'!$43:$43,'US Balance Sheet Year over Year'!#REF!,'US Balance Sheet Year over Year'!#REF!,'US Balance Sheet Year over Year'!#REF!,'US Balance Sheet Year over Year'!$49:$49,'US Balance Sheet Year over Year'!$51:$51,'US Balance Sheet Year over Year'!$53:$53,'US Balance Sheet Year over Year'!$60:$60,'US Balance Sheet Year over Year'!$61:$61,'US Balance Sheet Year over Year'!#REF!,'US Balance Sheet Year over Year'!#REF!,'US Balance Sheet Year over Year'!$64:$64,'US Balance Sheet Year over Year'!$65:$65,'US Balance Sheet Year over Year'!$66:$66</definedName>
    <definedName name="QB_DATA_1" localSheetId="10" hidden="1">'US Cash Flow stmt'!$25:$25,'US Cash Flow stmt'!$26:$26,'US Cash Flow stmt'!#REF!,'US Cash Flow stmt'!#REF!,'US Cash Flow stmt'!#REF!</definedName>
    <definedName name="QB_DATA_1" localSheetId="7" hidden="1">'YTD US Profit and Loss'!$44:$44,'YTD US Profit and Loss'!$45:$45,'YTD US Profit and Loss'!#REF!,'YTD US Profit and Loss'!$47:$47,'YTD US Profit and Loss'!$48:$48,'YTD US Profit and Loss'!#REF!,'YTD US Profit and Loss'!$50:$50,'YTD US Profit and Loss'!$51:$51,'YTD US Profit and Loss'!#REF!,'YTD US Profit and Loss'!#REF!,'YTD US Profit and Loss'!#REF!,'YTD US Profit and Loss'!$55:$55,'YTD US Profit and Loss'!#REF!,'YTD US Profit and Loss'!#REF!,'YTD US Profit and Loss'!#REF!,'YTD US Profit and Loss'!$79:$79</definedName>
    <definedName name="QB_DATA_2" localSheetId="3" hidden="1">'May 23 vs May 22 P&amp;L'!#REF!,'May 23 vs May 22 P&amp;L'!$80:$80,'May 23 vs May 22 P&amp;L'!$81:$81,'May 23 vs May 22 P&amp;L'!$82:$82,'May 23 vs May 22 P&amp;L'!$85:$85,'May 23 vs May 22 P&amp;L'!#REF!,'May 23 vs May 22 P&amp;L'!#REF!,'May 23 vs May 22 P&amp;L'!#REF!,'May 23 vs May 22 P&amp;L'!#REF!</definedName>
    <definedName name="QB_DATA_2" localSheetId="7" hidden="1">'YTD US Profit and Loss'!#REF!,'YTD US Profit and Loss'!$86:$86,'YTD US Profit and Loss'!$87:$87,'YTD US Profit and Loss'!$88:$88,'YTD US Profit and Loss'!$91:$91,'YTD US Profit and Loss'!#REF!,'YTD US Profit and Loss'!#REF!,'YTD US Profit and Loss'!#REF!,'YTD US Profit and Loss'!#REF!</definedName>
    <definedName name="QB_FORMULA_0" localSheetId="3" hidden="1">'May 23 vs May 22 P&amp;L'!$J$5,'May 23 vs May 22 P&amp;L'!$K$5,'May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stmt'!$F$20,'US Cash Flow stmt'!#REF!,'US Cash Flow stmt'!#REF!,'US Cash Flow stmt'!#REF!,'US Cash Flow stmt'!#REF!</definedName>
    <definedName name="QB_FORMULA_0" localSheetId="7" hidden="1">'YTD US Profit and Loss'!$J$5,'YTD US Profit and Loss'!$K$5,'YTD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1" localSheetId="3" hidden="1">'May 23 vs May 22 P&amp;L'!$H$9,'May 23 vs May 22 P&amp;L'!$I$9,'May 23 vs May 22 P&amp;L'!$J$9,'May 23 vs May 22 P&amp;L'!$K$9,'May 23 vs May 22 P&amp;L'!$J$11,'May 23 vs May 22 P&amp;L'!$K$11,'May 23 vs May 22 P&amp;L'!$J$12,'May 23 vs May 22 P&amp;L'!$K$12,'May 23 vs May 22 P&amp;L'!$H$13,'May 23 vs May 22 P&amp;L'!$I$13,'May 23 vs May 22 P&amp;L'!$J$13,'May 23 vs May 22 P&amp;L'!$K$13,'May 23 vs May 22 P&amp;L'!#REF!,'May 23 vs May 22 P&amp;L'!#REF!,'May 23 vs May 22 P&amp;L'!$J$22,'May 23 vs May 22 P&amp;L'!$K$22</definedName>
    <definedName name="QB_FORMULA_1" localSheetId="11" hidden="1">'Open AP'!#REF!,'Open AP'!$H$18,'Open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7" hidden="1">'YTD US Profit and Loss'!#REF!,'YTD US Profit and Loss'!#REF!,'YTD US Profit and Loss'!#REF!,'YTD US Profit and Loss'!#REF!,'YTD US Profit and Loss'!$J$13,'YTD US Profit and Loss'!$K$13,'YTD US Profit and Loss'!$J$15,'YTD US Profit and Loss'!$K$15,'YTD US Profit and Loss'!$H$16,'YTD US Profit and Loss'!$I$16,'YTD US Profit and Loss'!$J$16,'YTD US Profit and Loss'!$K$16,'YTD US Profit and Loss'!#REF!,'YTD US Profit and Loss'!#REF!,'YTD US Profit and Loss'!$J$24,'YTD US Profit and Loss'!$K$24</definedName>
    <definedName name="QB_FORMULA_2" localSheetId="3" hidden="1">'May 23 vs May 22 P&amp;L'!#REF!,'May 23 vs May 22 P&amp;L'!#REF!,'May 23 vs May 22 P&amp;L'!$J$24,'May 23 vs May 22 P&amp;L'!$K$24,'May 23 vs May 22 P&amp;L'!$H$25,'May 23 vs May 22 P&amp;L'!$I$25,'May 23 vs May 22 P&amp;L'!$J$25,'May 23 vs May 22 P&amp;L'!$K$25,'May 23 vs May 22 P&amp;L'!#REF!,'May 23 vs May 22 P&amp;L'!#REF!,'May 23 vs May 22 P&amp;L'!#REF!,'May 23 vs May 22 P&amp;L'!#REF!,'May 23 vs May 22 P&amp;L'!#REF!,'May 23 vs May 22 P&amp;L'!#REF!,'May 23 vs May 22 P&amp;L'!$H$26,'May 23 vs May 22 P&amp;L'!$I$26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7" hidden="1">'YTD US Profit and Loss'!#REF!,'YTD US Profit and Loss'!#REF!,'YTD US Profit and Loss'!$J$25,'YTD US Profit and Loss'!$K$25,'YTD US Profit and Loss'!$H$26,'YTD US Profit and Loss'!$I$26,'YTD US Profit and Loss'!$J$26,'YTD US Profit and Loss'!$K$26,'YTD US Profit and Loss'!#REF!,'YTD US Profit and Loss'!#REF!,'YTD US Profit and Loss'!#REF!,'YTD US Profit and Loss'!#REF!,'YTD US Profit and Loss'!#REF!,'YTD US Profit and Loss'!#REF!,'YTD US Profit and Loss'!$H$28,'YTD US Profit and Loss'!$I$28</definedName>
    <definedName name="QB_FORMULA_3" localSheetId="3" hidden="1">'May 23 vs May 22 P&amp;L'!$J$26,'May 23 vs May 22 P&amp;L'!$K$26,'May 23 vs May 22 P&amp;L'!$H$27,'May 23 vs May 22 P&amp;L'!$I$27,'May 23 vs May 22 P&amp;L'!$J$27,'May 23 vs May 22 P&amp;L'!$K$27,'May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Year'!$G$38,'US Balance Sheet Year over Year'!$H$38</definedName>
    <definedName name="QB_FORMULA_3" localSheetId="7" hidden="1">'YTD US Profit and Loss'!$J$28,'YTD US Profit and Loss'!$K$28,'YTD US Profit and Loss'!$H$29,'YTD US Profit and Loss'!$I$29,'YTD US Profit and Loss'!$J$29,'YTD US Profit and Loss'!$K$29,'YTD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4" localSheetId="3" hidden="1">'May 23 vs May 22 P&amp;L'!$J$43,'May 23 vs May 22 P&amp;L'!$K$43,'May 23 vs May 22 P&amp;L'!$J$44,'May 23 vs May 22 P&amp;L'!$K$44,'May 23 vs May 22 P&amp;L'!#REF!,'May 23 vs May 22 P&amp;L'!#REF!,'May 23 vs May 22 P&amp;L'!#REF!,'May 23 vs May 22 P&amp;L'!#REF!,'May 23 vs May 22 P&amp;L'!$J$45,'May 23 vs May 22 P&amp;L'!$K$45,'May 23 vs May 22 P&amp;L'!#REF!,'May 23 vs May 22 P&amp;L'!#REF!,'May 23 vs May 22 P&amp;L'!$J$47,'May 23 vs May 22 P&amp;L'!$K$47,'May 23 vs May 22 P&amp;L'!$J$48,'May 23 vs May 22 P&amp;L'!$K$48</definedName>
    <definedName name="QB_FORMULA_4" localSheetId="1" hidden="1">'US Balance Sheet Year over Year'!$I$38,'US Balance Sheet Year over Year'!$J$38,'US Balance Sheet Year over Year'!$G$39,'US Balance Sheet Year over Year'!$H$39,'US Balance Sheet Year over Year'!$I$39,'US Balance Sheet Year over Year'!$J$39,'US Balance Sheet Year over Year'!$G$40,'US Balance Sheet Year over Year'!$H$40,'US Balance Sheet Year over Year'!$I$40,'US Balance Sheet Year over Year'!$J$40,'US Balance Sheet Year over Year'!$I$43,'US Balance Sheet Year over Year'!$J$43,'US Balance Sheet Year over Year'!$G$44,'US Balance Sheet Year over Year'!$H$44,'US Balance Sheet Year over Year'!$I$44,'US Balance Sheet Year over Year'!$J$44</definedName>
    <definedName name="QB_FORMULA_4" localSheetId="7" hidden="1">'YTD US Profit and Loss'!$J$44,'YTD US Profit and Loss'!$K$44,'YTD US Profit and Loss'!$J$45,'YTD US Profit and Loss'!$K$45,'YTD US Profit and Loss'!#REF!,'YTD US Profit and Loss'!#REF!,'YTD US Profit and Loss'!$J$47,'YTD US Profit and Loss'!$K$47,'YTD US Profit and Loss'!$J$48,'YTD US Profit and Loss'!$K$48,'YTD US Profit and Loss'!#REF!,'YTD US Profit and Loss'!#REF!,'YTD US Profit and Loss'!$J$50,'YTD US Profit and Loss'!$K$50,'YTD US Profit and Loss'!$J$51,'YTD US Profit and Loss'!$K$51</definedName>
    <definedName name="QB_FORMULA_5" localSheetId="3" hidden="1">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P&amp;L'!$J$51,'May 23 vs May 22 P&amp;L'!$K$51,'May 23 vs May 22 P&amp;L'!#REF!,'May 23 vs May 22 P&amp;L'!#REF!,'May 23 vs May 22 P&amp;L'!#REF!,'May 23 vs May 22 P&amp;L'!#REF!</definedName>
    <definedName name="QB_FORMULA_5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Year'!$I$49,'US Balance Sheet Year over Year'!$J$49,'US Balance Sheet Year over Year'!$I$51,'US Balance Sheet Year over Year'!$J$51,'US Balance Sheet Year over Year'!$I$53,'US Balance Sheet Year over Year'!$J$53,'US Balance Sheet Year over Year'!$I$60,'US Balance Sheet Year over Year'!$J$60,'US Balance Sheet Year over Year'!$I$61,'US Balance Sheet Year over Year'!$J$61</definedName>
    <definedName name="QB_FORMULA_5" localSheetId="7" hidden="1">'YTD US Profit and Loss'!$H$52,'YTD US Profit and Loss'!$I$52,'YTD US Profit and Loss'!$J$52,'YTD US Profit and Loss'!$K$52,'YTD US Profit and Loss'!#REF!,'YTD US Profit and Loss'!#REF!,'YTD US Profit and Loss'!#REF!,'YTD US Profit and Loss'!#REF!,'YTD US Profit and Loss'!#REF!,'YTD US Profit and Loss'!#REF!,'YTD US Profit and Loss'!$J$55,'YTD US Profit and Loss'!$K$55,'YTD US Profit and Loss'!#REF!,'YTD US Profit and Loss'!#REF!,'YTD US Profit and Loss'!#REF!,'YTD US Profit and Loss'!#REF!</definedName>
    <definedName name="QB_FORMULA_6" localSheetId="3" hidden="1">'May 23 vs May 22 P&amp;L'!$H$69,'May 23 vs May 22 P&amp;L'!$I$69,'May 23 vs May 22 P&amp;L'!$J$69,'May 23 vs May 22 P&amp;L'!$K$69,'May 23 vs May 22 P&amp;L'!#REF!,'May 23 vs May 22 P&amp;L'!#REF!,'May 23 vs May 22 P&amp;L'!$H$74,'May 23 vs May 22 P&amp;L'!$I$74,'May 23 vs May 22 P&amp;L'!$J$74,'May 23 vs May 22 P&amp;L'!$K$74,'May 23 vs May 22 P&amp;L'!$J$75,'May 23 vs May 22 P&amp;L'!$K$75,'May 23 vs May 22 P&amp;L'!#REF!,'May 23 vs May 22 P&amp;L'!#REF!,'May 23 vs May 22 P&amp;L'!$J$80,'May 23 vs May 22 P&amp;L'!$K$80</definedName>
    <definedName name="QB_FORMULA_6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</definedName>
    <definedName name="QB_FORMULA_6" localSheetId="7" hidden="1">'YTD US Profit and Loss'!$H$73,'YTD US Profit and Loss'!$I$73,'YTD US Profit and Loss'!$J$73,'YTD US Profit and Loss'!$K$73,'YTD US Profit and Loss'!#REF!,'YTD US Profit and Loss'!#REF!,'YTD US Profit and Loss'!$H$78,'YTD US Profit and Loss'!$I$78,'YTD US Profit and Loss'!$J$78,'YTD US Profit and Loss'!$K$78,'YTD US Profit and Loss'!$J$79,'YTD US Profit and Loss'!$K$79,'YTD US Profit and Loss'!#REF!,'YTD US Profit and Loss'!#REF!,'YTD US Profit and Loss'!$J$86,'YTD US Profit and Loss'!$K$86</definedName>
    <definedName name="QB_FORMULA_7" localSheetId="3" hidden="1">'May 23 vs May 22 P&amp;L'!$J$81,'May 23 vs May 22 P&amp;L'!$K$81,'May 23 vs May 22 P&amp;L'!$J$82,'May 23 vs May 22 P&amp;L'!$K$82,'May 23 vs May 22 P&amp;L'!$H$83,'May 23 vs May 22 P&amp;L'!$I$83,'May 23 vs May 22 P&amp;L'!$J$83,'May 23 vs May 22 P&amp;L'!$K$83,'May 23 vs May 22 P&amp;L'!$J$85,'May 23 vs May 22 P&amp;L'!$K$85,'May 23 vs May 22 P&amp;L'!#REF!,'May 23 vs May 22 P&amp;L'!#REF!,'May 23 vs May 22 P&amp;L'!#REF!,'May 23 vs May 22 P&amp;L'!#REF!,'May 23 vs May 22 P&amp;L'!#REF!,'May 23 vs May 22 P&amp;L'!#REF!</definedName>
    <definedName name="QB_FORMULA_7" localSheetId="1" hidden="1">'US Balance Sheet Year over Year'!$G$62,'US Balance Sheet Year over Year'!$H$62,'US Balance Sheet Year over Year'!$I$62,'US Balance Sheet Year over Year'!$J$62,'US Balance Sheet Year over Year'!$I$64,'US Balance Sheet Year over Year'!$J$64,'US Balance Sheet Year over Year'!$I$65,'US Balance Sheet Year over Year'!$J$65,'US Balance Sheet Year over Year'!$I$66,'US Balance Sheet Year over Year'!$J$66,'US Balance Sheet Year over Year'!$G$67,'US Balance Sheet Year over Year'!$H$67,'US Balance Sheet Year over Year'!$I$67,'US Balance Sheet Year over Year'!$J$67,'US Balance Sheet Year over Year'!$G$68,'US Balance Sheet Year over Year'!$H$68</definedName>
    <definedName name="QB_FORMULA_7" localSheetId="7" hidden="1">'YTD US Profit and Loss'!$J$87,'YTD US Profit and Loss'!$K$87,'YTD US Profit and Loss'!$J$88,'YTD US Profit and Loss'!$K$88,'YTD US Profit and Loss'!$H$89,'YTD US Profit and Loss'!$I$89,'YTD US Profit and Loss'!$J$89,'YTD US Profit and Loss'!$K$89,'YTD US Profit and Loss'!$J$91,'YTD US Profit and Loss'!$K$91,'YTD US Profit and Loss'!#REF!,'YTD US Profit and Loss'!#REF!,'YTD US Profit and Loss'!#REF!,'YTD US Profit and Loss'!#REF!,'YTD US Profit and Loss'!#REF!,'YTD US Profit and Loss'!#REF!</definedName>
    <definedName name="QB_FORMULA_8" localSheetId="3" hidden="1">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P&amp;L'!#REF!,'May 23 vs May 22 P&amp;L'!#REF!</definedName>
    <definedName name="QB_FORMULA_8" localSheetId="1" hidden="1">'US Balance Sheet Year over Year'!$I$68,'US Balance Sheet Year over Year'!$J$68</definedName>
    <definedName name="QB_FORMULA_8" localSheetId="7" hidden="1">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9" localSheetId="3" hidden="1">'May 23 vs May 22 P&amp;L'!#REF!,'May 23 vs May 22 P&amp;L'!#REF!,'May 23 vs May 22 P&amp;L'!#REF!,'May 23 vs May 22 P&amp;L'!#REF!,'May 23 vs May 22 P&amp;L'!#REF!,'May 23 vs May 22 P&amp;L'!#REF!</definedName>
    <definedName name="QB_FORMULA_9" localSheetId="7" hidden="1">'YTD US Profit and Loss'!#REF!,'YTD US Profit and Loss'!#REF!,'YTD US Profit and Loss'!#REF!,'YTD US Profit and Loss'!#REF!,'YTD US Profit and Loss'!#REF!,'YTD US Profit and Loss'!#REF!</definedName>
    <definedName name="QB_ROW_1" localSheetId="1" hidden="1">'US Balance Sheet Year over Year'!$A$3</definedName>
    <definedName name="QB_ROW_10031" localSheetId="1" hidden="1">'US Balance Sheet Year over Year'!$D$42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'May 23 vs May 22 P&amp;L'!$F$82</definedName>
    <definedName name="QB_ROW_103250" localSheetId="7" hidden="1">'YTD US Profit and Loss'!$F$88</definedName>
    <definedName name="QB_ROW_10331" localSheetId="1" hidden="1">'US Balance Sheet Year over Year'!$D$44</definedName>
    <definedName name="QB_ROW_1038260" localSheetId="3" hidden="1">'May 23 vs May 22 P&amp;L'!#REF!</definedName>
    <definedName name="QB_ROW_1038260" localSheetId="7" hidden="1">'YTD US Profit and Loss'!#REF!</definedName>
    <definedName name="QB_ROW_104250" localSheetId="3" hidden="1">'May 23 vs May 22 P&amp;L'!$F$81</definedName>
    <definedName name="QB_ROW_104250" localSheetId="7" hidden="1">'YTD US Profit and Loss'!$F$87</definedName>
    <definedName name="QB_ROW_1050240" localSheetId="1" hidden="1">'US Balance Sheet Year over Year'!#REF!</definedName>
    <definedName name="QB_ROW_1050240" localSheetId="10" hidden="1">'US Cash Flow stmt'!$E$19</definedName>
    <definedName name="QB_ROW_1058250" localSheetId="3" hidden="1">'May 23 vs May 22 P&amp;L'!#REF!</definedName>
    <definedName name="QB_ROW_1058250" localSheetId="7" hidden="1">'YTD US Profit and Loss'!#REF!</definedName>
    <definedName name="QB_ROW_1092040" localSheetId="3" hidden="1">'May 23 vs May 22 P&amp;L'!$E$6</definedName>
    <definedName name="QB_ROW_1092040" localSheetId="7" hidden="1">'YTD US Profit and Loss'!$E$6</definedName>
    <definedName name="QB_ROW_1092250" localSheetId="3" hidden="1">'May 23 vs May 22 P&amp;L'!#REF!</definedName>
    <definedName name="QB_ROW_1092250" localSheetId="7" hidden="1">'YTD US Profit and Loss'!#REF!</definedName>
    <definedName name="QB_ROW_1092340" localSheetId="3" hidden="1">'May 23 vs May 22 P&amp;L'!$E$9</definedName>
    <definedName name="QB_ROW_1092340" localSheetId="7" hidden="1">'YTD US Profit and Loss'!#REF!</definedName>
    <definedName name="QB_ROW_1094250" localSheetId="3" hidden="1">'May 23 vs May 22 P&amp;L'!#REF!</definedName>
    <definedName name="QB_ROW_1094250" localSheetId="7" hidden="1">'YTD US Profit and Loss'!#REF!</definedName>
    <definedName name="QB_ROW_1096250" localSheetId="3" hidden="1">'May 23 vs May 22 P&amp;L'!#REF!</definedName>
    <definedName name="QB_ROW_1096250" localSheetId="7" hidden="1">'YTD US Profit and Loss'!#REF!</definedName>
    <definedName name="QB_ROW_1103250" localSheetId="3" hidden="1">'May 23 vs May 22 P&amp;L'!$F$22</definedName>
    <definedName name="QB_ROW_1103250" localSheetId="7" hidden="1">'YTD US Profit and Loss'!$F$24</definedName>
    <definedName name="QB_ROW_1107040" localSheetId="3" hidden="1">'May 23 vs May 22 P&amp;L'!$E$42</definedName>
    <definedName name="QB_ROW_1107040" localSheetId="7" hidden="1">'YTD US Profit and Loss'!$E$43</definedName>
    <definedName name="QB_ROW_1107250" localSheetId="3" hidden="1">'May 23 vs May 22 P&amp;L'!#REF!</definedName>
    <definedName name="QB_ROW_1107250" localSheetId="7" hidden="1">'YTD US Profit and Loss'!#REF!</definedName>
    <definedName name="QB_ROW_1107340" localSheetId="3" hidden="1">'May 23 vs May 22 P&amp;L'!$E$74</definedName>
    <definedName name="QB_ROW_1107340" localSheetId="7" hidden="1">'YTD US Profit and Loss'!$E$78</definedName>
    <definedName name="QB_ROW_1108040" localSheetId="3" hidden="1">'May 23 vs May 22 P&amp;L'!$E$34</definedName>
    <definedName name="QB_ROW_1108040" localSheetId="7" hidden="1">'YTD US Profit and Loss'!#REF!</definedName>
    <definedName name="QB_ROW_1108250" localSheetId="3" hidden="1">'May 23 vs May 22 P&amp;L'!#REF!</definedName>
    <definedName name="QB_ROW_1108250" localSheetId="7" hidden="1">'YTD US Profit and Loss'!#REF!</definedName>
    <definedName name="QB_ROW_1108340" localSheetId="3" hidden="1">'May 23 vs May 22 P&amp;L'!#REF!</definedName>
    <definedName name="QB_ROW_1108340" localSheetId="7" hidden="1">'YTD US Profit and Loss'!#REF!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stmt'!$D$26</definedName>
    <definedName name="QB_ROW_1122250" localSheetId="3" hidden="1">'May 23 vs May 22 P&amp;L'!#REF!</definedName>
    <definedName name="QB_ROW_1122250" localSheetId="7" hidden="1">'YTD US Profit and Loss'!#REF!</definedName>
    <definedName name="QB_ROW_1126220" localSheetId="1" hidden="1">'US Balance Sheet Year over Year'!#REF!</definedName>
    <definedName name="QB_ROW_1129230" localSheetId="10" hidden="1">'US Cash Flow stmt'!$D$25</definedName>
    <definedName name="QB_ROW_113050" localSheetId="3" hidden="1">'May 23 vs May 22 P&amp;L'!$F$46</definedName>
    <definedName name="QB_ROW_113050" localSheetId="7" hidden="1">'YTD US Profit and Loss'!$F$49</definedName>
    <definedName name="QB_ROW_113350" localSheetId="3" hidden="1">'May 23 vs May 22 P&amp;L'!#REF!</definedName>
    <definedName name="QB_ROW_113350" localSheetId="7" hidden="1">'YTD US Profit and Loss'!$F$52</definedName>
    <definedName name="QB_ROW_1136230" localSheetId="10" hidden="1">'US Cash Flow stmt'!$D$24</definedName>
    <definedName name="QB_ROW_1142250" localSheetId="1" hidden="1">'US Balance Sheet Year over Year'!#REF!</definedName>
    <definedName name="QB_ROW_1145240" localSheetId="10" hidden="1">'US Cash Flow stmt'!$E$18</definedName>
    <definedName name="QB_ROW_1145250" localSheetId="1" hidden="1">'US Balance Sheet Year over Year'!$F$61</definedName>
    <definedName name="QB_ROW_115260" localSheetId="3" hidden="1">'May 23 vs May 22 P&amp;L'!$G$47</definedName>
    <definedName name="QB_ROW_115260" localSheetId="7" hidden="1">'YTD US Profit and Loss'!$G$50</definedName>
    <definedName name="QB_ROW_1159250" localSheetId="1" hidden="1">'US Balance Sheet Year over Year'!$F$60</definedName>
    <definedName name="QB_ROW_1160240" localSheetId="1" hidden="1">'US Balance Sheet Year over Year'!#REF!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stmt'!$E$17</definedName>
    <definedName name="QB_ROW_1193040" localSheetId="3" hidden="1">'May 23 vs May 22 P&amp;L'!#REF!</definedName>
    <definedName name="QB_ROW_1193040" localSheetId="7" hidden="1">'YTD US Profit and Loss'!#REF!</definedName>
    <definedName name="QB_ROW_1193340" localSheetId="3" hidden="1">'May 23 vs May 22 P&amp;L'!#REF!</definedName>
    <definedName name="QB_ROW_1193340" localSheetId="7" hidden="1">'YTD US Profit and Loss'!#REF!</definedName>
    <definedName name="QB_ROW_12031" localSheetId="1" hidden="1">'US Balance Sheet Year over Year'!$D$45</definedName>
    <definedName name="QB_ROW_1213240" localSheetId="10" hidden="1">'US Cash Flow stmt'!$E$16</definedName>
    <definedName name="QB_ROW_1214230" localSheetId="1" hidden="1">'US Balance Sheet Year over Year'!$D$29</definedName>
    <definedName name="QB_ROW_1220" localSheetId="1" hidden="1">'US Balance Sheet Year over Year'!$C$65</definedName>
    <definedName name="QB_ROW_1220230" localSheetId="1" hidden="1">'US Balance Sheet Year over Year'!$D$28</definedName>
    <definedName name="QB_ROW_1220230" localSheetId="10" hidden="1">'US Cash Flow stmt'!$D$23</definedName>
    <definedName name="QB_ROW_1230" localSheetId="10" hidden="1">'US Cash Flow stmt'!#REF!</definedName>
    <definedName name="QB_ROW_1231240" localSheetId="10" hidden="1">'US Cash Flow stmt'!$E$15</definedName>
    <definedName name="QB_ROW_1231250" localSheetId="1" hidden="1">'US Balance Sheet Year over Year'!$F$53</definedName>
    <definedName name="QB_ROW_12331" localSheetId="1" hidden="1">'US Balance Sheet Year over Year'!#REF!</definedName>
    <definedName name="QB_ROW_1234230" localSheetId="1" hidden="1">'US Balance Sheet Year over Year'!$D$8</definedName>
    <definedName name="QB_ROW_1236220" localSheetId="1" hidden="1">'US Balance Sheet Year over Year'!$C$64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'May 23 vs May 22 P&amp;L'!#REF!</definedName>
    <definedName name="QB_ROW_1239240" localSheetId="7" hidden="1">'YTD US Profit and Loss'!#REF!</definedName>
    <definedName name="QB_ROW_1240250" localSheetId="3" hidden="1">'May 23 vs May 22 P&amp;L'!#REF!</definedName>
    <definedName name="QB_ROW_1240250" localSheetId="7" hidden="1">'YTD US Profit and Loss'!#REF!</definedName>
    <definedName name="QB_ROW_1245240" localSheetId="10" hidden="1">'US Cash Flow stmt'!$E$14</definedName>
    <definedName name="QB_ROW_1246240" localSheetId="10" hidden="1">'US Cash Flow stmt'!$E$13</definedName>
    <definedName name="QB_ROW_1246250" localSheetId="1" hidden="1">'US Balance Sheet Year over Year'!$F$51</definedName>
    <definedName name="QB_ROW_1249240" localSheetId="10" hidden="1">'US Cash Flow stmt'!$E$12</definedName>
    <definedName name="QB_ROW_1249250" localSheetId="1" hidden="1">'US Balance Sheet Year over Year'!$F$49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60250" localSheetId="1" hidden="1">'US Balance Sheet Year over Year'!#REF!</definedName>
    <definedName name="QB_ROW_1264250" localSheetId="3" hidden="1">'May 23 vs May 22 P&amp;L'!#REF!</definedName>
    <definedName name="QB_ROW_1264250" localSheetId="7" hidden="1">'YTD US Profit and Loss'!#REF!</definedName>
    <definedName name="QB_ROW_1311" localSheetId="1" hidden="1">'US Balance Sheet Year over Year'!$B$14</definedName>
    <definedName name="QB_ROW_13250" localSheetId="3" hidden="1">'May 23 vs May 22 P&amp;L'!#REF!</definedName>
    <definedName name="QB_ROW_13250" localSheetId="7" hidden="1">'YTD US Profit and Loss'!#REF!</definedName>
    <definedName name="QB_ROW_133250" localSheetId="3" hidden="1">'May 23 vs May 22 P&amp;L'!$F$45</definedName>
    <definedName name="QB_ROW_133250" localSheetId="7" hidden="1">'YTD US Profit and Loss'!$F$48</definedName>
    <definedName name="QB_ROW_1367210" localSheetId="12" hidden="1">'Open AR'!$B$9</definedName>
    <definedName name="QB_ROW_14011" localSheetId="1" hidden="1">'US Balance Sheet Year over Year'!$B$63</definedName>
    <definedName name="QB_ROW_14311" localSheetId="1" hidden="1">'US Balance Sheet Year over Year'!$B$67</definedName>
    <definedName name="QB_ROW_1455210" localSheetId="11" hidden="1">'Open AP'!#REF!</definedName>
    <definedName name="QB_ROW_15040" localSheetId="3" hidden="1">'May 23 vs May 22 P&amp;L'!$E$84</definedName>
    <definedName name="QB_ROW_15040" localSheetId="7" hidden="1">'YTD US Profit and Loss'!$E$90</definedName>
    <definedName name="QB_ROW_153260" localSheetId="3" hidden="1">'May 23 vs May 22 P&amp;L'!$G$48</definedName>
    <definedName name="QB_ROW_153260" localSheetId="7" hidden="1">'YTD US Profit and Loss'!$G$51</definedName>
    <definedName name="QB_ROW_15340" localSheetId="3" hidden="1">'May 23 vs May 22 P&amp;L'!#REF!</definedName>
    <definedName name="QB_ROW_15340" localSheetId="7" hidden="1">'YTD US Profit and Loss'!#REF!</definedName>
    <definedName name="QB_ROW_1570210" localSheetId="11" hidden="1">'Open AP'!#REF!</definedName>
    <definedName name="QB_ROW_16250" localSheetId="3" hidden="1">'May 23 vs May 22 P&amp;L'!$F$85</definedName>
    <definedName name="QB_ROW_16250" localSheetId="7" hidden="1">'YTD US Profit and Loss'!$F$91</definedName>
    <definedName name="QB_ROW_1644210" localSheetId="12" hidden="1">'Open AR'!$B$23</definedName>
    <definedName name="QB_ROW_169250" localSheetId="3" hidden="1">'May 23 vs May 22 P&amp;L'!#REF!</definedName>
    <definedName name="QB_ROW_169250" localSheetId="7" hidden="1">'YTD US Profit and Loss'!#REF!</definedName>
    <definedName name="QB_ROW_17221" localSheetId="1" hidden="1">'US Balance Sheet Year over Year'!$C$66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'May 23 vs May 22 P&amp;L'!#REF!</definedName>
    <definedName name="QB_ROW_18301" localSheetId="7" hidden="1">'YTD US Profit and Loss'!#REF!</definedName>
    <definedName name="QB_ROW_19011" localSheetId="3" hidden="1">'May 23 vs May 22 P&amp;L'!$B$3</definedName>
    <definedName name="QB_ROW_19011" localSheetId="7" hidden="1">'YTD US Profit and Loss'!$B$3</definedName>
    <definedName name="QB_ROW_19311" localSheetId="3" hidden="1">'May 23 vs May 22 P&amp;L'!#REF!</definedName>
    <definedName name="QB_ROW_19311" localSheetId="7" hidden="1">'YTD US Profit and Loss'!#REF!</definedName>
    <definedName name="QB_ROW_20031" localSheetId="3" hidden="1">'May 23 vs May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'May 23 vs May 22 P&amp;L'!$D$26</definedName>
    <definedName name="QB_ROW_20331" localSheetId="7" hidden="1">'YTD US Profit and Loss'!$D$28</definedName>
    <definedName name="QB_ROW_2040" localSheetId="3" hidden="1">'May 23 vs May 22 P&amp;L'!$E$79</definedName>
    <definedName name="QB_ROW_2040" localSheetId="7" hidden="1">'YTD US Profit and Loss'!$E$85</definedName>
    <definedName name="QB_ROW_21031" localSheetId="3" hidden="1">'May 23 vs May 22 P&amp;L'!$D$28</definedName>
    <definedName name="QB_ROW_21031" localSheetId="7" hidden="1">'YTD US Profit and Loss'!$D$30</definedName>
    <definedName name="QB_ROW_21331" localSheetId="3" hidden="1">'May 23 vs May 22 P&amp;L'!#REF!</definedName>
    <definedName name="QB_ROW_21331" localSheetId="7" hidden="1">'YTD US Profit and Loss'!#REF!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'May 23 vs May 22 P&amp;L'!$E$83</definedName>
    <definedName name="QB_ROW_2340" localSheetId="7" hidden="1">'YTD US Profit and Loss'!$E$89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'May 23 vs May 22 P&amp;L'!$E$5</definedName>
    <definedName name="QB_ROW_27240" localSheetId="7" hidden="1">'YTD US Profit and Loss'!$E$5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'May 23 vs May 22 P&amp;L'!$F$50</definedName>
    <definedName name="QB_ROW_30050" localSheetId="7" hidden="1">'YTD US Profit and Loss'!$F$54</definedName>
    <definedName name="QB_ROW_301" localSheetId="1" hidden="1">'US Balance Sheet Year over Year'!$A$40</definedName>
    <definedName name="QB_ROW_3021" localSheetId="1" hidden="1">'US Balance Sheet Year over Year'!$C$11</definedName>
    <definedName name="QB_ROW_30350" localSheetId="3" hidden="1">'May 23 vs May 22 P&amp;L'!$F$69</definedName>
    <definedName name="QB_ROW_30350" localSheetId="7" hidden="1">'YTD US Profit and Loss'!$F$73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AP'!#REF!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321" localSheetId="1" hidden="1">'US Balance Sheet Year over Year'!#REF!</definedName>
    <definedName name="QB_ROW_43250" localSheetId="3" hidden="1">'May 23 vs May 22 P&amp;L'!#REF!</definedName>
    <definedName name="QB_ROW_43250" localSheetId="7" hidden="1">'YTD US Profit and Loss'!#REF!</definedName>
    <definedName name="QB_ROW_49250" localSheetId="3" hidden="1">'May 23 vs May 22 P&amp;L'!$F$80</definedName>
    <definedName name="QB_ROW_49250" localSheetId="7" hidden="1">'YTD US Profit and Loss'!$F$86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stmt'!$C$20</definedName>
    <definedName name="QB_ROW_502021" localSheetId="10" hidden="1">'US Cash Flow stmt'!$C$21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AP'!$B$18</definedName>
    <definedName name="QB_ROW_5311" localSheetId="1" hidden="1">'US Balance Sheet Year over Year'!$B$24</definedName>
    <definedName name="QB_ROW_577240" localSheetId="3" hidden="1">'May 23 vs May 22 P&amp;L'!#REF!</definedName>
    <definedName name="QB_ROW_577240" localSheetId="7" hidden="1">'YTD US Profit and Loss'!#REF!</definedName>
    <definedName name="QB_ROW_6011" localSheetId="1" hidden="1">'US Balance Sheet Year over Year'!$B$25</definedName>
    <definedName name="QB_ROW_61250" localSheetId="3" hidden="1">'May 23 vs May 22 P&amp;L'!#REF!</definedName>
    <definedName name="QB_ROW_61250" localSheetId="7" hidden="1">'YTD US Profit and Loss'!$F$47</definedName>
    <definedName name="QB_ROW_619250" localSheetId="3" hidden="1">'May 23 vs May 22 P&amp;L'!$F$11</definedName>
    <definedName name="QB_ROW_619250" localSheetId="7" hidden="1">'YTD US Profit and Loss'!$F$13</definedName>
    <definedName name="QB_ROW_622250" localSheetId="3" hidden="1">'May 23 vs May 22 P&amp;L'!$F$12</definedName>
    <definedName name="QB_ROW_622250" localSheetId="7" hidden="1">'YTD US Profit and Loss'!$F$15</definedName>
    <definedName name="QB_ROW_6311" localSheetId="1" hidden="1">'US Balance Sheet Year over Year'!$B$39</definedName>
    <definedName name="QB_ROW_63240" localSheetId="1" hidden="1">'US Balance Sheet Year over Year'!$E$43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'May 23 vs May 22 P&amp;L'!$F$44</definedName>
    <definedName name="QB_ROW_650250" localSheetId="7" hidden="1">'YTD US Profit and Loss'!$F$45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'May 23 vs May 22 P&amp;L'!#REF!</definedName>
    <definedName name="QB_ROW_673250" localSheetId="7" hidden="1">'YTD US Profit and Loss'!#REF!</definedName>
    <definedName name="QB_ROW_674250" localSheetId="3" hidden="1">'May 23 vs May 22 P&amp;L'!$F$43</definedName>
    <definedName name="QB_ROW_674250" localSheetId="7" hidden="1">'YTD US Profit and Loss'!$F$44</definedName>
    <definedName name="QB_ROW_69240" localSheetId="3" hidden="1">'May 23 vs May 22 P&amp;L'!$E$75</definedName>
    <definedName name="QB_ROW_69240" localSheetId="7" hidden="1">'YTD US Profit and Loss'!$E$79</definedName>
    <definedName name="QB_ROW_7001" localSheetId="1" hidden="1">'US Balance Sheet Year over Year'!#REF!</definedName>
    <definedName name="QB_ROW_72260" localSheetId="3" hidden="1">'May 23 vs May 22 P&amp;L'!#REF!</definedName>
    <definedName name="QB_ROW_72260" localSheetId="7" hidden="1">'YTD US Profit and Loss'!#REF!</definedName>
    <definedName name="QB_ROW_7301" localSheetId="1" hidden="1">'US Balance Sheet Year over Year'!$A$68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stmt'!$D$22</definedName>
    <definedName name="QB_ROW_738320" localSheetId="1" hidden="1">'US Balance Sheet Year over Year'!$C$38</definedName>
    <definedName name="QB_ROW_74230" localSheetId="1" hidden="1">'US Balance Sheet Year over Year'!$D$12</definedName>
    <definedName name="QB_ROW_74240" localSheetId="10" hidden="1">'US Cash Flow stmt'!$E$6</definedName>
    <definedName name="QB_ROW_758210" localSheetId="12" hidden="1">'Open AR'!$B$21</definedName>
    <definedName name="QB_ROW_77040" localSheetId="3" hidden="1">'May 23 vs May 22 P&amp;L'!$E$10</definedName>
    <definedName name="QB_ROW_77040" localSheetId="7" hidden="1">'YTD US Profit and Loss'!$E$12</definedName>
    <definedName name="QB_ROW_77340" localSheetId="3" hidden="1">'May 23 vs May 22 P&amp;L'!$E$13</definedName>
    <definedName name="QB_ROW_77340" localSheetId="7" hidden="1">'YTD US Profit and Loss'!$E$16</definedName>
    <definedName name="QB_ROW_783260" localSheetId="3" hidden="1">'May 23 vs May 22 P&amp;L'!$G$51</definedName>
    <definedName name="QB_ROW_783260" localSheetId="7" hidden="1">'YTD US Profit and Loss'!$G$55</definedName>
    <definedName name="QB_ROW_8011" localSheetId="1" hidden="1">'US Balance Sheet Year over Year'!#REF!</definedName>
    <definedName name="QB_ROW_82230" localSheetId="1" hidden="1">'US Balance Sheet Year over Year'!$D$21</definedName>
    <definedName name="QB_ROW_8311" localSheetId="1" hidden="1">'US Balance Sheet Year over Year'!$B$62</definedName>
    <definedName name="QB_ROW_857040" localSheetId="1" hidden="1">'US Balance Sheet Year over Year'!$E$48</definedName>
    <definedName name="QB_ROW_857340" localSheetId="1" hidden="1">'US Balance Sheet Year over Year'!#REF!</definedName>
    <definedName name="QB_ROW_86321" localSheetId="3" hidden="1">'May 23 vs May 22 P&amp;L'!$C$27</definedName>
    <definedName name="QB_ROW_86321" localSheetId="7" hidden="1">'YTD US Profit and Loss'!$C$29</definedName>
    <definedName name="QB_ROW_891350" localSheetId="3" hidden="1">'May 23 vs May 22 P&amp;L'!#REF!</definedName>
    <definedName name="QB_ROW_891350" localSheetId="7" hidden="1">'YTD US Profit and Loss'!#REF!</definedName>
    <definedName name="QB_ROW_9021" localSheetId="1" hidden="1">'US Balance Sheet Year over Year'!$C$41</definedName>
    <definedName name="QB_ROW_903250" localSheetId="3" hidden="1">'May 23 vs May 22 P&amp;L'!#REF!</definedName>
    <definedName name="QB_ROW_903250" localSheetId="7" hidden="1">'YTD US Profit and Loss'!#REF!</definedName>
    <definedName name="QB_ROW_907250" localSheetId="3" hidden="1">'May 23 vs May 22 P&amp;L'!#REF!</definedName>
    <definedName name="QB_ROW_907250" localSheetId="7" hidden="1">'YTD US Profit and Loss'!#REF!</definedName>
    <definedName name="QB_ROW_91040" localSheetId="3" hidden="1">'May 23 vs May 22 P&amp;L'!$E$17</definedName>
    <definedName name="QB_ROW_91040" localSheetId="7" hidden="1">'YTD US Profit and Loss'!$E$20</definedName>
    <definedName name="QB_ROW_91250" localSheetId="3" hidden="1">'May 23 vs May 22 P&amp;L'!$F$24</definedName>
    <definedName name="QB_ROW_91250" localSheetId="7" hidden="1">'YTD US Profit and Loss'!$F$25</definedName>
    <definedName name="QB_ROW_913340" localSheetId="3" hidden="1">'May 23 vs May 22 P&amp;L'!#REF!</definedName>
    <definedName name="QB_ROW_913340" localSheetId="7" hidden="1">'YTD US Profit and Loss'!#REF!</definedName>
    <definedName name="QB_ROW_91340" localSheetId="3" hidden="1">'May 23 vs May 22 P&amp;L'!$E$25</definedName>
    <definedName name="QB_ROW_91340" localSheetId="7" hidden="1">'YTD US Profit and Loss'!$E$26</definedName>
    <definedName name="QB_ROW_914040" localSheetId="3" hidden="1">'May 23 vs May 22 P&amp;L'!#REF!</definedName>
    <definedName name="QB_ROW_914040" localSheetId="7" hidden="1">'YTD US Profit and Loss'!#REF!</definedName>
    <definedName name="QB_ROW_914250" localSheetId="3" hidden="1">'May 23 vs May 22 P&amp;L'!#REF!</definedName>
    <definedName name="QB_ROW_914250" localSheetId="7" hidden="1">'YTD US Profit and Loss'!#REF!</definedName>
    <definedName name="QB_ROW_914340" localSheetId="3" hidden="1">'May 23 vs May 22 P&amp;L'!#REF!</definedName>
    <definedName name="QB_ROW_914340" localSheetId="7" hidden="1">'YTD US Profit and Loss'!#REF!</definedName>
    <definedName name="QB_ROW_922040" localSheetId="3" hidden="1">'May 23 vs May 22 P&amp;L'!#REF!</definedName>
    <definedName name="QB_ROW_922040" localSheetId="7" hidden="1">'YTD US Profit and Loss'!#REF!</definedName>
    <definedName name="QB_ROW_922340" localSheetId="3" hidden="1">'May 23 vs May 22 P&amp;L'!#REF!</definedName>
    <definedName name="QB_ROW_922340" localSheetId="7" hidden="1">'YTD US Profit and Loss'!#REF!</definedName>
    <definedName name="QB_ROW_923250" localSheetId="3" hidden="1">'May 23 vs May 22 P&amp;L'!#REF!</definedName>
    <definedName name="QB_ROW_923250" localSheetId="7" hidden="1">'YTD US Profit and Loss'!#REF!</definedName>
    <definedName name="QB_ROW_9321" localSheetId="1" hidden="1">'US Balance Sheet Year over Year'!#REF!</definedName>
    <definedName name="QB_ROW_964250" localSheetId="3" hidden="1">'May 23 vs May 22 P&amp;L'!#REF!</definedName>
    <definedName name="QB_ROW_964250" localSheetId="7" hidden="1">'YTD US Profit and Loss'!#REF!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20220901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39" l="1"/>
  <c r="I20" i="31"/>
  <c r="I18" i="31"/>
  <c r="I17" i="31"/>
  <c r="I16" i="31"/>
  <c r="I15" i="31"/>
  <c r="I14" i="31"/>
  <c r="T51" i="30"/>
  <c r="T52" i="30"/>
  <c r="T53" i="30"/>
  <c r="I10" i="31"/>
  <c r="I9" i="31"/>
  <c r="I8" i="31"/>
  <c r="I7" i="31"/>
  <c r="I6" i="31"/>
  <c r="I5" i="3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135" i="30"/>
  <c r="T136" i="30"/>
  <c r="T137" i="30"/>
  <c r="T138" i="30"/>
  <c r="T139" i="30"/>
  <c r="T140" i="30"/>
  <c r="T141" i="30"/>
  <c r="T7" i="30"/>
  <c r="F20" i="31"/>
  <c r="F19" i="31"/>
  <c r="F18" i="31"/>
  <c r="F17" i="31"/>
  <c r="F16" i="31"/>
  <c r="F15" i="31"/>
  <c r="F14" i="31"/>
  <c r="F10" i="31"/>
  <c r="F9" i="31"/>
  <c r="F8" i="31"/>
  <c r="F7" i="31"/>
  <c r="F6" i="31"/>
  <c r="F5" i="31"/>
  <c r="H20" i="31"/>
  <c r="H17" i="31"/>
  <c r="H16" i="31"/>
  <c r="H14" i="31"/>
  <c r="H13" i="31"/>
  <c r="H10" i="31"/>
  <c r="H9" i="31"/>
  <c r="H8" i="31"/>
  <c r="H7" i="31"/>
  <c r="H6" i="31"/>
  <c r="H5" i="31"/>
  <c r="E21" i="31"/>
  <c r="E20" i="31"/>
  <c r="E19" i="31"/>
  <c r="E18" i="31"/>
  <c r="E17" i="31"/>
  <c r="E16" i="31"/>
  <c r="E14" i="31"/>
  <c r="E10" i="31"/>
  <c r="E8" i="31"/>
  <c r="E7" i="31"/>
  <c r="E6" i="31"/>
  <c r="E5" i="31"/>
  <c r="K101" i="40"/>
  <c r="J101" i="40"/>
  <c r="K100" i="40"/>
  <c r="J100" i="40"/>
  <c r="I100" i="40"/>
  <c r="H100" i="40"/>
  <c r="K99" i="40"/>
  <c r="J99" i="40"/>
  <c r="K98" i="40"/>
  <c r="J98" i="40"/>
  <c r="K97" i="40"/>
  <c r="J97" i="40"/>
  <c r="K96" i="40"/>
  <c r="J96" i="40"/>
  <c r="K95" i="40"/>
  <c r="J95" i="40"/>
  <c r="I93" i="40"/>
  <c r="H93" i="40"/>
  <c r="Q91" i="40" s="1"/>
  <c r="K92" i="40"/>
  <c r="J92" i="40"/>
  <c r="K91" i="40"/>
  <c r="J91" i="40"/>
  <c r="K90" i="40"/>
  <c r="J90" i="40"/>
  <c r="K88" i="40"/>
  <c r="J88" i="40"/>
  <c r="I87" i="40"/>
  <c r="K87" i="40" s="1"/>
  <c r="H87" i="40"/>
  <c r="J87" i="40" s="1"/>
  <c r="K86" i="40"/>
  <c r="J86" i="40"/>
  <c r="K85" i="40"/>
  <c r="J85" i="40"/>
  <c r="K84" i="40"/>
  <c r="J84" i="40"/>
  <c r="I82" i="40"/>
  <c r="H82" i="40"/>
  <c r="J82" i="40" s="1"/>
  <c r="K81" i="40"/>
  <c r="J81" i="40"/>
  <c r="K80" i="40"/>
  <c r="J80" i="40"/>
  <c r="K79" i="40"/>
  <c r="J79" i="40"/>
  <c r="K78" i="40"/>
  <c r="J78" i="40"/>
  <c r="K77" i="40"/>
  <c r="J77" i="40"/>
  <c r="K76" i="40"/>
  <c r="J76" i="40"/>
  <c r="K75" i="40"/>
  <c r="J75" i="40"/>
  <c r="K74" i="40"/>
  <c r="J74" i="40"/>
  <c r="K73" i="40"/>
  <c r="J73" i="40"/>
  <c r="K72" i="40"/>
  <c r="J72" i="40"/>
  <c r="K71" i="40"/>
  <c r="J71" i="40"/>
  <c r="K70" i="40"/>
  <c r="J70" i="40"/>
  <c r="K69" i="40"/>
  <c r="J69" i="40"/>
  <c r="K68" i="40"/>
  <c r="J68" i="40"/>
  <c r="K67" i="40"/>
  <c r="J67" i="40"/>
  <c r="K66" i="40"/>
  <c r="J66" i="40"/>
  <c r="K65" i="40"/>
  <c r="J65" i="40"/>
  <c r="K64" i="40"/>
  <c r="J64" i="40"/>
  <c r="K63" i="40"/>
  <c r="J63" i="40"/>
  <c r="K62" i="40"/>
  <c r="J62" i="40"/>
  <c r="K61" i="40"/>
  <c r="J61" i="40"/>
  <c r="K60" i="40"/>
  <c r="J60" i="40"/>
  <c r="K57" i="40"/>
  <c r="J57" i="40"/>
  <c r="I57" i="40"/>
  <c r="I58" i="40" s="1"/>
  <c r="H57" i="40"/>
  <c r="H58" i="40" s="1"/>
  <c r="K56" i="40"/>
  <c r="J56" i="40"/>
  <c r="K55" i="40"/>
  <c r="J55" i="40"/>
  <c r="K54" i="40"/>
  <c r="J54" i="40"/>
  <c r="K52" i="40"/>
  <c r="J52" i="40"/>
  <c r="K51" i="40"/>
  <c r="J51" i="40"/>
  <c r="K50" i="40"/>
  <c r="J50" i="40"/>
  <c r="K49" i="40"/>
  <c r="J49" i="40"/>
  <c r="K48" i="40"/>
  <c r="J48" i="40"/>
  <c r="K47" i="40"/>
  <c r="I47" i="40"/>
  <c r="H47" i="40"/>
  <c r="J47" i="40" s="1"/>
  <c r="K46" i="40"/>
  <c r="J46" i="40"/>
  <c r="K45" i="40"/>
  <c r="J45" i="40"/>
  <c r="K43" i="40"/>
  <c r="J43" i="40"/>
  <c r="K42" i="40"/>
  <c r="J42" i="40"/>
  <c r="K41" i="40"/>
  <c r="J41" i="40"/>
  <c r="K40" i="40"/>
  <c r="J40" i="40"/>
  <c r="K39" i="40"/>
  <c r="J39" i="40"/>
  <c r="K38" i="40"/>
  <c r="J38" i="40"/>
  <c r="K36" i="40"/>
  <c r="J36" i="40"/>
  <c r="I36" i="40"/>
  <c r="H36" i="40"/>
  <c r="K35" i="40"/>
  <c r="J35" i="40"/>
  <c r="K34" i="40"/>
  <c r="J34" i="40"/>
  <c r="K33" i="40"/>
  <c r="J33" i="40"/>
  <c r="K31" i="40"/>
  <c r="J31" i="40"/>
  <c r="K27" i="40"/>
  <c r="I27" i="40"/>
  <c r="H27" i="40"/>
  <c r="J27" i="40" s="1"/>
  <c r="K26" i="40"/>
  <c r="J26" i="40"/>
  <c r="K24" i="40"/>
  <c r="I24" i="40"/>
  <c r="H24" i="40"/>
  <c r="J24" i="40" s="1"/>
  <c r="K23" i="40"/>
  <c r="J23" i="40"/>
  <c r="K22" i="40"/>
  <c r="J22" i="40"/>
  <c r="K21" i="40"/>
  <c r="J21" i="40"/>
  <c r="K19" i="40"/>
  <c r="I19" i="40"/>
  <c r="H19" i="40"/>
  <c r="J19" i="40" s="1"/>
  <c r="K18" i="40"/>
  <c r="J18" i="40"/>
  <c r="K16" i="40"/>
  <c r="I16" i="40"/>
  <c r="I28" i="40" s="1"/>
  <c r="I29" i="40" s="1"/>
  <c r="H16" i="40"/>
  <c r="J16" i="40" s="1"/>
  <c r="K15" i="40"/>
  <c r="J15" i="40"/>
  <c r="K14" i="40"/>
  <c r="J14" i="40"/>
  <c r="K13" i="40"/>
  <c r="J13" i="40"/>
  <c r="K11" i="40"/>
  <c r="I11" i="40"/>
  <c r="H11" i="40"/>
  <c r="H28" i="40" s="1"/>
  <c r="K10" i="40"/>
  <c r="J10" i="40"/>
  <c r="K9" i="40"/>
  <c r="J9" i="40"/>
  <c r="K8" i="40"/>
  <c r="J8" i="40"/>
  <c r="K7" i="40"/>
  <c r="J7" i="40"/>
  <c r="K5" i="40"/>
  <c r="J5" i="40"/>
  <c r="Q77" i="37"/>
  <c r="Q75" i="37"/>
  <c r="Q74" i="37"/>
  <c r="Q73" i="37"/>
  <c r="Q68" i="37"/>
  <c r="Q69" i="37"/>
  <c r="Q70" i="37"/>
  <c r="Q71" i="37"/>
  <c r="Q67" i="37"/>
  <c r="K74" i="37"/>
  <c r="J74" i="37"/>
  <c r="I73" i="37"/>
  <c r="H73" i="37"/>
  <c r="K73" i="37" s="1"/>
  <c r="K72" i="37"/>
  <c r="J72" i="37"/>
  <c r="K71" i="37"/>
  <c r="J71" i="37"/>
  <c r="K70" i="37"/>
  <c r="J70" i="37"/>
  <c r="K69" i="37"/>
  <c r="J69" i="37"/>
  <c r="I67" i="37"/>
  <c r="H67" i="37"/>
  <c r="K67" i="37" s="1"/>
  <c r="K66" i="37"/>
  <c r="J66" i="37"/>
  <c r="K65" i="37"/>
  <c r="J65" i="37"/>
  <c r="K64" i="37"/>
  <c r="J64" i="37"/>
  <c r="I62" i="37"/>
  <c r="H62" i="37"/>
  <c r="K61" i="37"/>
  <c r="J61" i="37"/>
  <c r="K60" i="37"/>
  <c r="J60" i="37"/>
  <c r="K59" i="37"/>
  <c r="J59" i="37"/>
  <c r="I57" i="37"/>
  <c r="H57" i="37"/>
  <c r="K57" i="37" s="1"/>
  <c r="K56" i="37"/>
  <c r="J56" i="37"/>
  <c r="K55" i="37"/>
  <c r="J55" i="37"/>
  <c r="K54" i="37"/>
  <c r="J54" i="37"/>
  <c r="K53" i="37"/>
  <c r="J53" i="37"/>
  <c r="K52" i="37"/>
  <c r="J52" i="37"/>
  <c r="K51" i="37"/>
  <c r="J51" i="37"/>
  <c r="K50" i="37"/>
  <c r="J50" i="37"/>
  <c r="K49" i="37"/>
  <c r="J49" i="37"/>
  <c r="K48" i="37"/>
  <c r="J48" i="37"/>
  <c r="K47" i="37"/>
  <c r="J47" i="37"/>
  <c r="K46" i="37"/>
  <c r="J46" i="37"/>
  <c r="K45" i="37"/>
  <c r="J45" i="37"/>
  <c r="K44" i="37"/>
  <c r="J44" i="37"/>
  <c r="K43" i="37"/>
  <c r="J43" i="37"/>
  <c r="I40" i="37"/>
  <c r="H40" i="37"/>
  <c r="K40" i="37" s="1"/>
  <c r="K39" i="37"/>
  <c r="J39" i="37"/>
  <c r="K38" i="37"/>
  <c r="J38" i="37"/>
  <c r="K36" i="37"/>
  <c r="J36" i="37"/>
  <c r="K35" i="37"/>
  <c r="J35" i="37"/>
  <c r="K34" i="37"/>
  <c r="J34" i="37"/>
  <c r="J33" i="37"/>
  <c r="I33" i="37"/>
  <c r="I41" i="37" s="1"/>
  <c r="I75" i="37" s="1"/>
  <c r="H33" i="37"/>
  <c r="K33" i="37" s="1"/>
  <c r="K32" i="37"/>
  <c r="J32" i="37"/>
  <c r="K31" i="37"/>
  <c r="J31" i="37"/>
  <c r="K29" i="37"/>
  <c r="J29" i="37"/>
  <c r="K28" i="37"/>
  <c r="J28" i="37"/>
  <c r="K27" i="37"/>
  <c r="J27" i="37"/>
  <c r="K25" i="37"/>
  <c r="J25" i="37"/>
  <c r="J21" i="37"/>
  <c r="I21" i="37"/>
  <c r="H21" i="37"/>
  <c r="K21" i="37" s="1"/>
  <c r="K20" i="37"/>
  <c r="J20" i="37"/>
  <c r="I18" i="37"/>
  <c r="H18" i="37"/>
  <c r="K18" i="37" s="1"/>
  <c r="K17" i="37"/>
  <c r="J17" i="37"/>
  <c r="K16" i="37"/>
  <c r="J16" i="37"/>
  <c r="K15" i="37"/>
  <c r="J15" i="37"/>
  <c r="I13" i="37"/>
  <c r="J13" i="37" s="1"/>
  <c r="H13" i="37"/>
  <c r="K12" i="37"/>
  <c r="J12" i="37"/>
  <c r="K11" i="37"/>
  <c r="J11" i="37"/>
  <c r="J9" i="37"/>
  <c r="I9" i="37"/>
  <c r="H9" i="37"/>
  <c r="H22" i="37" s="1"/>
  <c r="K8" i="37"/>
  <c r="J8" i="37"/>
  <c r="K7" i="37"/>
  <c r="J7" i="37"/>
  <c r="K5" i="37"/>
  <c r="J5" i="37"/>
  <c r="J52" i="38"/>
  <c r="I52" i="38"/>
  <c r="E15" i="31" l="1"/>
  <c r="H15" i="31"/>
  <c r="K82" i="40"/>
  <c r="H102" i="40"/>
  <c r="K58" i="40"/>
  <c r="J58" i="40"/>
  <c r="K28" i="40"/>
  <c r="J28" i="40"/>
  <c r="H29" i="40"/>
  <c r="I102" i="40"/>
  <c r="I103" i="40" s="1"/>
  <c r="I104" i="40" s="1"/>
  <c r="J93" i="40"/>
  <c r="K93" i="40"/>
  <c r="Q90" i="40"/>
  <c r="J11" i="40"/>
  <c r="J40" i="37"/>
  <c r="K62" i="37"/>
  <c r="H41" i="37"/>
  <c r="H75" i="37" s="1"/>
  <c r="K75" i="37" s="1"/>
  <c r="J67" i="37"/>
  <c r="K13" i="37"/>
  <c r="I22" i="37"/>
  <c r="I23" i="37" s="1"/>
  <c r="I76" i="37" s="1"/>
  <c r="I77" i="37" s="1"/>
  <c r="J75" i="37"/>
  <c r="H23" i="37"/>
  <c r="K9" i="37"/>
  <c r="J18" i="37"/>
  <c r="J41" i="37"/>
  <c r="J57" i="37"/>
  <c r="J73" i="37"/>
  <c r="K41" i="37"/>
  <c r="J62" i="37"/>
  <c r="Q89" i="40"/>
  <c r="Q93" i="40"/>
  <c r="Q94" i="40"/>
  <c r="Q95" i="40"/>
  <c r="Q87" i="40"/>
  <c r="Q88" i="40"/>
  <c r="G53" i="33"/>
  <c r="F53" i="33"/>
  <c r="E53" i="33"/>
  <c r="D53" i="33"/>
  <c r="C53" i="33"/>
  <c r="H53" i="33" s="1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40" i="34"/>
  <c r="F40" i="34"/>
  <c r="E40" i="34"/>
  <c r="D40" i="34"/>
  <c r="C40" i="34"/>
  <c r="H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G10" i="38"/>
  <c r="F28" i="39"/>
  <c r="F19" i="39"/>
  <c r="J61" i="38"/>
  <c r="I61" i="38"/>
  <c r="J60" i="38"/>
  <c r="I60" i="38"/>
  <c r="J59" i="38"/>
  <c r="I59" i="38"/>
  <c r="J58" i="38"/>
  <c r="I58" i="38"/>
  <c r="J57" i="38"/>
  <c r="I57" i="38"/>
  <c r="J56" i="38"/>
  <c r="I56" i="38"/>
  <c r="J55" i="38"/>
  <c r="I55" i="38"/>
  <c r="J54" i="38"/>
  <c r="I54" i="38"/>
  <c r="J40" i="38"/>
  <c r="I40" i="38"/>
  <c r="J39" i="38"/>
  <c r="I39" i="38"/>
  <c r="J38" i="38"/>
  <c r="I38" i="38"/>
  <c r="J37" i="38"/>
  <c r="I37" i="38"/>
  <c r="J36" i="38"/>
  <c r="I36" i="38"/>
  <c r="J35" i="38"/>
  <c r="I35" i="38"/>
  <c r="J34" i="38"/>
  <c r="I34" i="38"/>
  <c r="J33" i="38"/>
  <c r="I33" i="38"/>
  <c r="J32" i="38"/>
  <c r="I32" i="38"/>
  <c r="J31" i="38"/>
  <c r="I31" i="38"/>
  <c r="H103" i="40" l="1"/>
  <c r="K29" i="40"/>
  <c r="J29" i="40"/>
  <c r="J102" i="40"/>
  <c r="K102" i="40"/>
  <c r="J22" i="37"/>
  <c r="K22" i="37"/>
  <c r="K23" i="37"/>
  <c r="H76" i="37"/>
  <c r="J23" i="37"/>
  <c r="Q96" i="40"/>
  <c r="Q97" i="40" s="1"/>
  <c r="F31" i="39"/>
  <c r="H40" i="34"/>
  <c r="J7" i="41"/>
  <c r="I9" i="43"/>
  <c r="H104" i="40" l="1"/>
  <c r="K103" i="40"/>
  <c r="J103" i="40"/>
  <c r="H77" i="37"/>
  <c r="K76" i="37"/>
  <c r="J76" i="37"/>
  <c r="H19" i="31"/>
  <c r="H18" i="31"/>
  <c r="J6" i="42"/>
  <c r="H21" i="31"/>
  <c r="H71" i="38"/>
  <c r="G71" i="38"/>
  <c r="H62" i="38"/>
  <c r="H64" i="38" s="1"/>
  <c r="G62" i="38"/>
  <c r="H49" i="38"/>
  <c r="G49" i="38"/>
  <c r="H41" i="38"/>
  <c r="H42" i="38" s="1"/>
  <c r="G41" i="38"/>
  <c r="H27" i="38"/>
  <c r="G27" i="38"/>
  <c r="J26" i="38"/>
  <c r="I26" i="38"/>
  <c r="J25" i="38"/>
  <c r="I25" i="38"/>
  <c r="H23" i="38"/>
  <c r="G23" i="38"/>
  <c r="J22" i="38"/>
  <c r="I22" i="38"/>
  <c r="J21" i="38"/>
  <c r="I21" i="38"/>
  <c r="H17" i="38"/>
  <c r="G17" i="38"/>
  <c r="H13" i="38"/>
  <c r="G13" i="38"/>
  <c r="H10" i="38"/>
  <c r="K104" i="40" l="1"/>
  <c r="J104" i="40"/>
  <c r="K77" i="37"/>
  <c r="J77" i="37"/>
  <c r="H28" i="38"/>
  <c r="J62" i="38"/>
  <c r="J10" i="38"/>
  <c r="I27" i="38"/>
  <c r="J13" i="38"/>
  <c r="J27" i="38"/>
  <c r="J17" i="38"/>
  <c r="G28" i="38"/>
  <c r="I28" i="38" s="1"/>
  <c r="J49" i="38"/>
  <c r="J71" i="38"/>
  <c r="I41" i="38"/>
  <c r="G42" i="38"/>
  <c r="J42" i="38" s="1"/>
  <c r="I17" i="38"/>
  <c r="I13" i="38"/>
  <c r="H18" i="38"/>
  <c r="H43" i="38" s="1"/>
  <c r="H65" i="38"/>
  <c r="H66" i="38" s="1"/>
  <c r="H72" i="38" s="1"/>
  <c r="I10" i="38"/>
  <c r="G18" i="38"/>
  <c r="I49" i="38"/>
  <c r="I62" i="38"/>
  <c r="I71" i="38"/>
  <c r="I23" i="38"/>
  <c r="J23" i="38"/>
  <c r="J41" i="38"/>
  <c r="G64" i="38"/>
  <c r="J28" i="38" l="1"/>
  <c r="I42" i="38"/>
  <c r="I64" i="38"/>
  <c r="J64" i="38"/>
  <c r="J18" i="38"/>
  <c r="I18" i="38"/>
  <c r="G43" i="38"/>
  <c r="G65" i="38"/>
  <c r="G66" i="38" l="1"/>
  <c r="J65" i="38"/>
  <c r="I65" i="38"/>
  <c r="J43" i="38"/>
  <c r="I43" i="38"/>
  <c r="G72" i="38" l="1"/>
  <c r="I66" i="38"/>
  <c r="J66" i="38"/>
  <c r="S7" i="30"/>
  <c r="J72" i="38" l="1"/>
  <c r="I72" i="38"/>
  <c r="S18" i="30" l="1"/>
  <c r="S19" i="30"/>
  <c r="F21" i="31"/>
  <c r="R139" i="30" l="1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H20" i="30"/>
  <c r="S20" i="30" s="1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L100" i="30" l="1"/>
  <c r="L128" i="30"/>
  <c r="M128" i="30"/>
  <c r="J118" i="30"/>
  <c r="F141" i="29"/>
  <c r="F143" i="29" s="1"/>
  <c r="P118" i="30"/>
  <c r="O129" i="30"/>
  <c r="M100" i="30"/>
  <c r="O76" i="30"/>
  <c r="I118" i="30"/>
  <c r="K86" i="30"/>
  <c r="Q118" i="30"/>
  <c r="R118" i="30"/>
  <c r="G129" i="30"/>
  <c r="G76" i="30"/>
  <c r="H118" i="30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P76" i="30"/>
  <c r="N82" i="30"/>
  <c r="L86" i="30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R76" i="30"/>
  <c r="H82" i="30"/>
  <c r="P82" i="30"/>
  <c r="N86" i="30"/>
  <c r="H100" i="30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J82" i="30"/>
  <c r="R82" i="30"/>
  <c r="H86" i="30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I19" i="31" l="1"/>
  <c r="H140" i="30"/>
  <c r="H143" i="30" s="1"/>
  <c r="F142" i="29"/>
  <c r="M140" i="30"/>
  <c r="M143" i="30" s="1"/>
  <c r="L140" i="30"/>
  <c r="L143" i="30" s="1"/>
  <c r="R140" i="30"/>
  <c r="R143" i="30" s="1"/>
  <c r="O140" i="30"/>
  <c r="O143" i="30" s="1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S86" i="30"/>
  <c r="S118" i="30"/>
  <c r="G140" i="30"/>
  <c r="S128" i="30"/>
  <c r="S82" i="30"/>
  <c r="S100" i="30"/>
  <c r="S38" i="30"/>
  <c r="S50" i="30" s="1"/>
  <c r="G50" i="30"/>
  <c r="S109" i="30"/>
  <c r="M141" i="30" l="1"/>
  <c r="Q141" i="30"/>
  <c r="H141" i="30"/>
  <c r="J141" i="30"/>
  <c r="L141" i="30"/>
  <c r="R141" i="30"/>
  <c r="S140" i="30"/>
  <c r="S141" i="30" s="1"/>
  <c r="G143" i="30"/>
  <c r="K141" i="30"/>
  <c r="I141" i="30"/>
  <c r="O141" i="30"/>
  <c r="N141" i="30"/>
  <c r="P141" i="30"/>
  <c r="G141" i="30"/>
  <c r="G7" i="31" l="1"/>
  <c r="G10" i="31" l="1"/>
  <c r="G9" i="31"/>
  <c r="G8" i="31" l="1"/>
  <c r="G6" i="31" l="1"/>
  <c r="E11" i="31"/>
  <c r="M17" i="32" l="1"/>
  <c r="N17" i="32"/>
  <c r="L17" i="32"/>
  <c r="J13" i="31" l="1"/>
  <c r="K11" i="31"/>
  <c r="G13" i="3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s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J21" i="31"/>
  <c r="J7" i="31"/>
  <c r="G17" i="31"/>
  <c r="J14" i="31"/>
  <c r="G21" i="31"/>
  <c r="F11" i="31" l="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G16" i="31" l="1"/>
  <c r="G15" i="31"/>
  <c r="G22" i="31" l="1"/>
  <c r="G23" i="31" s="1"/>
  <c r="E22" i="31"/>
  <c r="E23" i="31" s="1"/>
  <c r="E24" i="31" s="1"/>
  <c r="G24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tc={C19CB085-7162-4802-BB9F-8EC3488BE340}</author>
  </authors>
  <commentList>
    <comment ref="G16" authorId="0" shapeId="0" xr:uid="{C19CB085-7162-4802-BB9F-8EC3488BE340}">
      <text>
        <t>[Threaded comment]
Your version of Excel allows you to read this threaded comment; however, any edits to it will get removed if the file is opened in a newer version of Excel. Learn more: https://go.microsoft.com/fwlink/?linkid=870924
Comment:
    See note on supporting tab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<sst xmlns="http://schemas.openxmlformats.org/spreadsheetml/2006/main" count="33613" uniqueCount="8005">
  <si>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</si>
  <si>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</si>
  <si>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</si>
  <si>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</si>
  <si>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</si>
  <si>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</si>
  <si>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</si>
  <si>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</si>
  <si>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</si>
  <si>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</si>
  <si>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</si>
  <si>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</si>
  <si>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</si>
  <si>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</si>
  <si>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</si>
  <si>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</si>
  <si>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</si>
  <si>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</si>
  <si>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</si>
  <si>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</si>
  <si>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</si>
  <si>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</si>
  <si>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</si>
  <si>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</si>
  <si>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</si>
  <si>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</si>
  <si>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</si>
  <si>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</si>
  <si>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</si>
  <si>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</si>
  <si>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</si>
  <si>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</si>
  <si>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</si>
  <si>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</si>
  <si>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</si>
  <si>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</si>
  <si>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</si>
  <si>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</si>
  <si>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</si>
  <si>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</si>
  <si>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</si>
  <si>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</si>
  <si>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</si>
  <si>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</si>
  <si>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</si>
  <si>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</si>
  <si>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</si>
  <si>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</si>
  <si>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</si>
  <si>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</si>
  <si>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</si>
  <si>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</si>
  <si>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</si>
  <si>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</si>
  <si>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</si>
  <si>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</si>
  <si>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</si>
  <si>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</si>
  <si>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</si>
  <si>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</si>
  <si>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</si>
  <si>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</si>
  <si>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</si>
  <si>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</si>
  <si>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</si>
  <si>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</si>
  <si>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</si>
  <si>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</si>
  <si>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</si>
  <si>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</si>
  <si>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</si>
  <si>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</si>
  <si>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</si>
  <si>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</si>
  <si>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</si>
  <si>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</si>
  <si>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</si>
  <si>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</si>
  <si>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</si>
  <si>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</si>
  <si>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</si>
  <si>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</si>
  <si>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</si>
  <si>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</si>
  <si>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</si>
  <si>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</si>
  <si>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</si>
  <si>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</si>
  <si>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</si>
  <si>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</si>
  <si>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</si>
  <si>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</si>
  <si>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</si>
  <si>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</si>
  <si>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</si>
  <si>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</si>
  <si>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</si>
  <si>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</si>
  <si>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</si>
  <si>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</si>
  <si>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</si>
  <si>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</si>
  <si>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</si>
  <si>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</si>
  <si>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</si>
  <si>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</si>
  <si>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</si>
  <si>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</si>
  <si>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</si>
  <si>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</si>
  <si>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</si>
  <si>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</si>
  <si>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</si>
  <si>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</si>
  <si>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</si>
  <si>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</si>
  <si>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</si>
  <si>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</si>
  <si>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</si>
  <si>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</si>
  <si>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</si>
  <si>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</si>
  <si>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</si>
  <si>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</si>
  <si>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</si>
  <si>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</si>
  <si>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</si>
  <si>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</si>
  <si>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</si>
  <si>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</si>
  <si>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</si>
  <si>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</si>
  <si>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</si>
  <si>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</si>
  <si>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</si>
  <si>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</si>
  <si>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</si>
  <si>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</si>
  <si>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</si>
  <si>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</si>
  <si>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</si>
  <si>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</si>
  <si>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</si>
  <si>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</si>
  <si>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</si>
  <si>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</si>
  <si>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</si>
  <si>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</si>
  <si>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</si>
  <si>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</si>
  <si>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</si>
  <si>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</si>
  <si>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</si>
  <si>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</si>
  <si>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</si>
  <si>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</si>
  <si>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</si>
  <si>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</si>
  <si>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</si>
  <si>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</si>
  <si>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</si>
  <si>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</si>
  <si>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</si>
  <si>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</si>
  <si>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</si>
  <si>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</si>
  <si>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</si>
  <si>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</si>
  <si>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</si>
  <si>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</si>
  <si>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</si>
  <si>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</si>
  <si>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</si>
  <si>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</si>
  <si>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</si>
  <si>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</si>
  <si>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</si>
  <si>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</si>
  <si>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</si>
  <si>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</si>
  <si>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</si>
  <si>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</si>
  <si>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</si>
  <si>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</si>
  <si>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</si>
  <si>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</si>
  <si>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</si>
  <si>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</si>
  <si>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</si>
  <si>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</si>
  <si>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</si>
  <si>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</si>
  <si>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</si>
  <si>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</si>
  <si>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</si>
  <si>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</si>
  <si>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</si>
  <si>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</si>
  <si>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</si>
  <si>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</si>
  <si>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</si>
  <si>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</si>
  <si>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</si>
  <si>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</si>
  <si>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</si>
  <si>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</si>
  <si>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</si>
  <si>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</si>
  <si>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</si>
  <si>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</si>
  <si>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</si>
  <si>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</si>
  <si>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</si>
  <si>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</si>
  <si>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</si>
  <si>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</si>
  <si>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</si>
  <si>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</si>
  <si>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</si>
  <si>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</si>
  <si>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</si>
  <si>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</si>
  <si>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</si>
  <si>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</si>
  <si>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</si>
  <si>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</si>
  <si>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</si>
  <si>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</si>
  <si>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</si>
  <si>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</si>
  <si>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</si>
  <si>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</si>
  <si>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</si>
  <si>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</si>
  <si>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</si>
  <si>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</si>
  <si>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</si>
  <si>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</si>
  <si>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</si>
  <si>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</si>
  <si>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</si>
  <si>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</si>
  <si>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</si>
  <si>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</si>
  <si>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</si>
  <si>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</si>
  <si>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</si>
  <si>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</si>
  <si>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</si>
  <si>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</si>
  <si>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</si>
  <si>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</si>
  <si>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</si>
  <si>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</si>
  <si>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</si>
  <si>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</si>
  <si>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</si>
  <si>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</si>
  <si>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</si>
  <si>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</si>
  <si>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</si>
  <si>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</si>
  <si>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</si>
  <si>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</si>
  <si>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</si>
  <si>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</si>
  <si>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</si>
  <si>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</si>
  <si>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</si>
  <si>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</si>
  <si>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</si>
  <si>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</si>
  <si>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</si>
  <si>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</si>
  <si>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</si>
  <si>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</si>
  <si>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</si>
  <si>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</si>
  <si>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</si>
  <si>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</si>
  <si>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</si>
  <si>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</si>
  <si>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</si>
  <si>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</si>
  <si>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</si>
  <si>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</si>
  <si>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</si>
  <si>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</si>
  <si>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</si>
  <si>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</si>
  <si>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</si>
  <si>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</si>
  <si>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</si>
  <si>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</si>
  <si>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</si>
  <si>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</si>
  <si>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</si>
  <si>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</si>
  <si>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</si>
  <si>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</si>
  <si>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</si>
  <si>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</si>
  <si>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</si>
  <si>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</si>
  <si>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</si>
  <si>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</si>
  <si>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</si>
  <si>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</si>
  <si>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</si>
  <si>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</si>
  <si>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</si>
  <si>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</si>
  <si>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</si>
  <si>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</si>
  <si>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</si>
  <si>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</si>
  <si>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</si>
  <si>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</si>
  <si>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</si>
  <si>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</si>
  <si>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</si>
  <si>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</si>
  <si>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</si>
  <si>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</si>
  <si>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</si>
  <si>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</si>
  <si>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</si>
  <si>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</si>
  <si>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</si>
  <si>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</si>
  <si>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</si>
  <si>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</si>
  <si>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</si>
  <si>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</si>
  <si>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</si>
  <si>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</si>
  <si>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</si>
  <si>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</si>
  <si>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</si>
  <si>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</si>
  <si>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</si>
  <si>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</si>
  <si>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</si>
  <si>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</si>
  <si>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</si>
  <si>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</si>
  <si>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</si>
  <si>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</si>
  <si>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</si>
  <si>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</si>
  <si>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</si>
  <si>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</si>
  <si>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</si>
  <si>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</si>
  <si>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</si>
  <si>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</si>
  <si>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</si>
  <si>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</si>
  <si>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</si>
  <si>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</si>
  <si>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</si>
  <si>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</si>
  <si>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</si>
  <si>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</si>
  <si>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</si>
  <si>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</si>
  <si>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</si>
  <si>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</si>
  <si>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</si>
  <si>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</si>
  <si>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</si>
  <si>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</si>
  <si>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</si>
  <si>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</si>
  <si>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</si>
  <si>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</si>
  <si>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</si>
  <si>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</si>
  <si>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</si>
  <si>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</si>
  <si>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</si>
  <si>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</si>
  <si>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</si>
  <si>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</si>
  <si>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</si>
  <si>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</si>
  <si>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</si>
  <si>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</si>
  <si>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</si>
  <si>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</si>
  <si>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</si>
  <si>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</si>
  <si>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</si>
  <si>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</si>
  <si>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</si>
  <si>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</si>
  <si>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</si>
  <si>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</si>
  <si>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</si>
  <si>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</si>
  <si>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</si>
  <si>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</si>
  <si>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</si>
  <si>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</si>
  <si>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</si>
  <si>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</si>
  <si>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</si>
  <si>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</si>
  <si>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</si>
  <si>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</si>
  <si>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</si>
  <si>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</si>
  <si>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</si>
  <si>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</si>
  <si>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</si>
  <si>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</si>
  <si>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</si>
  <si>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</si>
  <si>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</si>
  <si>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</si>
  <si>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</si>
  <si>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</si>
  <si>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</si>
  <si>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</si>
  <si>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</si>
  <si>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</si>
  <si>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</si>
  <si>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</si>
  <si>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</si>
  <si>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</si>
  <si>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</si>
  <si>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</si>
  <si>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</si>
  <si>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</si>
  <si>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</si>
  <si>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</si>
  <si>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</si>
  <si>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</si>
  <si>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</si>
  <si>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</si>
  <si>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</si>
  <si>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</si>
  <si>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</si>
  <si>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</si>
  <si>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</si>
  <si>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</si>
  <si>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</si>
  <si>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</si>
  <si>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</si>
  <si>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</si>
  <si>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</si>
  <si>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</si>
  <si>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</si>
  <si>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</si>
  <si>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</si>
  <si>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</si>
  <si>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</si>
  <si>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</si>
  <si>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</si>
  <si>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</si>
  <si>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</si>
  <si>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</si>
  <si>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</si>
  <si>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</si>
  <si>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</si>
  <si>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</si>
  <si>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</si>
  <si>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</si>
  <si>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</si>
  <si>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</si>
  <si>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</si>
  <si>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</si>
  <si>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</si>
  <si>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</si>
  <si>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</si>
  <si>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</si>
  <si>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</si>
  <si>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</si>
  <si>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</si>
  <si>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</si>
  <si>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</si>
  <si>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</si>
  <si>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</si>
  <si>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</si>
  <si>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</si>
  <si>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</si>
  <si>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</si>
  <si>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</si>
  <si>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</si>
  <si>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</si>
  <si>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</si>
  <si>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</si>
  <si>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</si>
  <si>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</si>
  <si>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</si>
  <si>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</si>
  <si>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</si>
  <si>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</si>
  <si>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</si>
  <si>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</si>
  <si>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</si>
  <si>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</si>
  <si>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</si>
  <si>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</si>
  <si>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</si>
  <si>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</si>
  <si>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</si>
  <si>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</si>
  <si>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</si>
  <si>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</si>
  <si>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</si>
  <si>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</si>
  <si>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</si>
  <si>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</si>
  <si>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</si>
  <si>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</si>
  <si>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</si>
  <si>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</si>
  <si>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</si>
  <si>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</si>
  <si>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</si>
  <si>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</si>
  <si>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</si>
  <si>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</si>
  <si>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</si>
  <si>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</si>
  <si>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</si>
  <si>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</si>
  <si>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</si>
  <si>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</si>
  <si>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</si>
  <si>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</si>
  <si>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</si>
  <si>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</si>
  <si>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</si>
  <si>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</si>
  <si>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</si>
  <si>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</si>
  <si>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</si>
  <si>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</si>
  <si>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</si>
  <si>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</si>
  <si>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</si>
  <si>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</si>
  <si>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</si>
  <si>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</si>
  <si>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</si>
  <si>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</si>
  <si>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</si>
  <si>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</si>
  <si>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</si>
  <si>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</si>
  <si>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</si>
  <si>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</si>
  <si>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</si>
  <si>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</si>
  <si>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</si>
  <si>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</si>
  <si>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</si>
  <si>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</si>
  <si>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</si>
  <si>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</si>
  <si>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</si>
  <si>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</si>
  <si>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</si>
  <si>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</si>
  <si>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</si>
  <si>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</si>
  <si>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</si>
  <si>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</si>
  <si>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</si>
  <si>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</si>
  <si>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</si>
  <si>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</si>
  <si>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</si>
  <si>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</si>
  <si>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</si>
  <si>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</si>
  <si>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</si>
  <si>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</si>
  <si>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</si>
  <si>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</si>
  <si>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</si>
  <si>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</si>
  <si>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</si>
  <si>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</si>
  <si>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</si>
  <si>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</si>
  <si>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</si>
  <si>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</si>
  <si>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</si>
  <si>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</si>
  <si>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</si>
  <si>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</si>
  <si>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</si>
  <si>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</si>
  <si>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</si>
  <si>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</si>
  <si>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</si>
  <si>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</si>
  <si>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</si>
  <si>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</si>
  <si>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</si>
  <si>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</si>
  <si>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</si>
  <si>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</si>
  <si>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</si>
  <si>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</si>
  <si>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</si>
  <si>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</si>
  <si>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</si>
  <si>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</si>
  <si>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</si>
  <si>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</si>
  <si>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</si>
  <si>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</si>
  <si>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</si>
  <si>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</si>
  <si>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</si>
  <si>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</si>
  <si>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</si>
  <si>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</si>
  <si>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</si>
  <si>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</si>
  <si>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</si>
  <si>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</si>
  <si>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</si>
  <si>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</si>
  <si>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</si>
  <si>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</si>
  <si>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</si>
  <si>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</si>
  <si>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</si>
  <si>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</si>
  <si>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</si>
  <si>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</si>
  <si>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</si>
  <si>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</si>
  <si>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</si>
  <si>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</si>
  <si>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</si>
  <si>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</si>
  <si>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</si>
  <si>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</si>
  <si>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</si>
  <si>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</si>
  <si>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</si>
  <si>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</si>
  <si>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</si>
  <si>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</si>
  <si>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</si>
  <si>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</si>
  <si>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</si>
  <si>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</si>
  <si>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</si>
  <si>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</si>
  <si>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</si>
  <si>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</si>
  <si>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</si>
  <si>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</si>
  <si>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</si>
  <si>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</si>
  <si>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</si>
  <si>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</si>
  <si>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</si>
  <si>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</si>
  <si>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</si>
  <si>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</si>
  <si>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</si>
  <si>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</si>
  <si>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</si>
  <si>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</si>
  <si>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</si>
  <si>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</si>
  <si>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</si>
  <si>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</si>
  <si>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</si>
  <si>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</si>
  <si>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</si>
  <si>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</si>
  <si>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</si>
  <si>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</si>
  <si>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</si>
  <si>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</si>
  <si>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</si>
  <si>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</si>
  <si>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</si>
  <si>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</si>
  <si>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</si>
  <si>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</si>
  <si>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</si>
  <si>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</si>
  <si>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</si>
  <si>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</si>
  <si>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</si>
  <si>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</si>
  <si>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</si>
  <si>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</si>
  <si>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</si>
  <si>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</si>
  <si>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</si>
  <si>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</si>
  <si>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</si>
  <si>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</si>
  <si>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</si>
  <si>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</si>
  <si>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</si>
  <si>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</si>
  <si>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</si>
  <si>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</si>
  <si>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</si>
  <si>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</si>
  <si>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</si>
  <si>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</si>
  <si>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</si>
  <si>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</si>
  <si>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</si>
  <si>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</si>
  <si>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</si>
  <si>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</si>
  <si>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</si>
  <si>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</si>
  <si>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</si>
  <si>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</si>
  <si>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</si>
  <si>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</si>
  <si>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</si>
  <si>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</si>
  <si>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</si>
  <si>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</si>
  <si>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</si>
  <si>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</si>
  <si>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</si>
  <si>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</si>
  <si>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</si>
  <si>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</si>
  <si>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</si>
  <si>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</si>
  <si>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</si>
  <si>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</si>
  <si>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</si>
  <si>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</si>
  <si>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</si>
  <si>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</si>
  <si>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</si>
  <si>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</si>
  <si>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</si>
  <si>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</si>
  <si>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</si>
  <si>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</si>
  <si>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</si>
  <si>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</si>
  <si>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</si>
  <si>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</si>
  <si>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</si>
  <si>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</si>
  <si>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</si>
  <si>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</si>
  <si>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</si>
  <si>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</si>
  <si>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</si>
  <si>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</si>
  <si>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</si>
  <si>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</si>
  <si>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</si>
  <si>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</si>
  <si>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</si>
  <si>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</si>
  <si>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</si>
  <si>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</si>
  <si>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</si>
  <si>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</si>
  <si>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</si>
  <si>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</si>
  <si>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</si>
  <si>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</si>
  <si>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</si>
  <si>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</si>
  <si>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</si>
  <si>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</si>
  <si>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</si>
  <si>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</si>
  <si>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</si>
  <si>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</si>
  <si>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</si>
  <si>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</si>
  <si>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</si>
  <si>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</si>
  <si>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</si>
  <si>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</si>
  <si>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</si>
  <si>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</si>
  <si>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</si>
  <si>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</si>
  <si>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</si>
  <si>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</si>
  <si>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</si>
  <si>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</si>
  <si>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</si>
  <si>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</si>
  <si>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</si>
  <si>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</si>
  <si>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</si>
  <si>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</si>
  <si>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</si>
  <si>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</si>
  <si>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</si>
  <si>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</si>
  <si>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</si>
  <si>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</si>
  <si>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</si>
  <si>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</si>
  <si>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</si>
  <si>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</si>
  <si>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</si>
  <si>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</si>
  <si>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</si>
  <si>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</si>
  <si>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</si>
  <si>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</si>
  <si>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</si>
  <si>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</si>
  <si>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</si>
  <si>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</si>
  <si>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</si>
  <si>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</si>
  <si>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</si>
  <si>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</si>
  <si>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</si>
  <si>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</si>
  <si>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</si>
  <si>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</si>
  <si>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</si>
  <si>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</si>
  <si>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</si>
  <si>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</si>
  <si>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</si>
  <si>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</si>
  <si>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</si>
  <si>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</si>
  <si>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</si>
  <si>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</si>
  <si>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</si>
  <si>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</si>
  <si>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</si>
  <si>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</si>
  <si>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</si>
  <si>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</si>
  <si>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</si>
  <si>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</si>
  <si>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</si>
  <si>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</si>
  <si>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</si>
  <si>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</si>
  <si>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</si>
  <si>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</si>
  <si>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</si>
  <si>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</si>
  <si>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</si>
  <si>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</si>
  <si>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</si>
  <si>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</si>
  <si>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</si>
  <si>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</si>
  <si>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</si>
  <si>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</si>
  <si>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</si>
  <si>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</si>
  <si>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</si>
  <si>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</si>
  <si>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</si>
  <si>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</si>
  <si>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</si>
  <si>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</si>
  <si>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</si>
  <si>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</si>
  <si>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</si>
  <si>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</si>
  <si>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</si>
  <si>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</si>
  <si>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</si>
  <si>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</si>
  <si>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</si>
  <si>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</si>
  <si>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</si>
  <si>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</si>
  <si>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</si>
  <si>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</si>
  <si>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</si>
  <si>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</si>
  <si>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</si>
  <si>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</si>
  <si>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</si>
  <si>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</si>
  <si>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</si>
  <si>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</si>
  <si>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</si>
  <si>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</si>
  <si>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</si>
  <si>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</si>
  <si>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</si>
  <si>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</si>
  <si>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</si>
  <si>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</si>
  <si>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</si>
  <si>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</si>
  <si>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</si>
  <si>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</si>
  <si>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</si>
  <si>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</si>
  <si>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</si>
  <si>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</si>
  <si>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</si>
  <si>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</si>
  <si>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</si>
  <si>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</si>
  <si>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</si>
  <si>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</si>
  <si>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</si>
  <si>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</si>
  <si>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</si>
  <si>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</si>
  <si>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</si>
  <si>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</si>
  <si>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</si>
  <si>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</si>
  <si>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</si>
  <si>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</si>
  <si>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</si>
  <si>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</si>
  <si>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</si>
  <si>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</si>
  <si>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</si>
  <si>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</si>
  <si>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</si>
  <si>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</si>
  <si>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</si>
  <si>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</si>
  <si>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</si>
  <si>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</si>
  <si>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</si>
  <si>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</si>
  <si>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</si>
  <si>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</si>
  <si>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</si>
  <si>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</si>
  <si>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</si>
  <si>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</si>
  <si>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</si>
  <si>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</si>
  <si>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</si>
  <si>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</si>
  <si>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</si>
  <si>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</si>
  <si>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</si>
  <si>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</si>
  <si>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</si>
  <si>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</si>
  <si>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</si>
  <si>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</si>
  <si>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</si>
  <si>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</si>
  <si>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</si>
  <si>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</si>
  <si>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</si>
  <si>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</si>
  <si>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</si>
  <si>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</si>
  <si>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</si>
  <si>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</si>
  <si>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</si>
  <si>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</si>
  <si>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</si>
  <si>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</si>
  <si>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</si>
  <si>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</si>
  <si>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</si>
  <si>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</si>
  <si>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</si>
  <si>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</si>
  <si>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</si>
  <si>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</si>
  <si>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</si>
  <si>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</si>
  <si>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</si>
  <si>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</si>
  <si>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</si>
  <si>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</si>
  <si>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</si>
  <si>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</si>
  <si>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</si>
  <si>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</si>
  <si>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</si>
  <si>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</si>
  <si>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</si>
  <si>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</si>
  <si>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</si>
  <si>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</si>
  <si>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</si>
  <si>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</si>
  <si>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</si>
  <si>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</si>
  <si>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</si>
  <si>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</si>
  <si>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</si>
  <si>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</si>
  <si>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</si>
  <si>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</si>
  <si>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</si>
  <si>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</si>
  <si>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</si>
  <si>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</si>
  <si>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</si>
  <si>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</si>
  <si>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</si>
  <si>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</si>
  <si>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</si>
  <si>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</si>
  <si>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</si>
  <si>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</si>
  <si>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</si>
  <si>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</si>
  <si>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</si>
  <si>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</si>
  <si>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</si>
  <si>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</si>
  <si>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</si>
  <si>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</si>
  <si>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</si>
  <si>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</si>
  <si>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</si>
  <si>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</si>
  <si>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</si>
  <si>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</si>
  <si>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</si>
  <si>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</si>
  <si>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</si>
  <si>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</si>
  <si>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</si>
  <si>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</si>
  <si>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</si>
  <si>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</si>
  <si>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</si>
  <si>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</si>
  <si>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</si>
  <si>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</si>
  <si>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</si>
  <si>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</si>
  <si>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</si>
  <si>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</si>
  <si>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</si>
  <si>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</si>
  <si>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</si>
  <si>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</si>
  <si>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</si>
  <si>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</si>
  <si>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</si>
  <si>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</si>
  <si>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</si>
  <si>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</si>
  <si>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</si>
  <si>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</si>
  <si>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</si>
  <si>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</si>
  <si>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</si>
  <si>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</si>
  <si>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</si>
  <si>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</si>
  <si>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</si>
  <si>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</si>
  <si>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</si>
  <si>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</si>
  <si>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</si>
  <si>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</si>
  <si>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</si>
  <si>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</si>
  <si>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</si>
  <si>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</si>
  <si>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</si>
  <si>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</si>
  <si>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</si>
  <si>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</si>
  <si>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</si>
  <si>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</si>
  <si>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</si>
  <si>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</si>
  <si>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</si>
  <si>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</si>
  <si>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</si>
  <si>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</si>
  <si>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</si>
  <si>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</si>
  <si>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</si>
  <si>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</si>
  <si>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</si>
  <si>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</si>
  <si>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</si>
  <si>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</si>
  <si>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</si>
  <si>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</si>
  <si>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</si>
  <si>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</si>
  <si>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</si>
  <si>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</si>
  <si>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</si>
  <si>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</si>
  <si>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</si>
  <si>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</si>
  <si>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</si>
  <si>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</si>
  <si>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</si>
  <si>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</si>
  <si>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</si>
  <si>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</si>
  <si>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</si>
  <si>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</si>
  <si>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</si>
  <si>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</si>
  <si>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</si>
  <si>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</si>
  <si>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</si>
  <si>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</si>
  <si>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</si>
  <si>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</si>
  <si>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</si>
  <si>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</si>
  <si>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</si>
  <si>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</si>
  <si>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</si>
  <si>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</si>
  <si>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</si>
  <si>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</si>
  <si>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</si>
  <si>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</si>
  <si>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</si>
  <si>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</si>
  <si>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</si>
  <si>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</si>
  <si>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</si>
  <si>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</si>
  <si>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</si>
  <si>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</si>
  <si>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</si>
  <si>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</si>
  <si>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</si>
  <si>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</si>
  <si>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</si>
  <si>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</si>
  <si>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</si>
  <si>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</si>
  <si>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</si>
  <si>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</si>
  <si>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</si>
  <si>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</si>
  <si>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</si>
  <si>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</si>
  <si>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</si>
  <si>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</si>
  <si>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</si>
  <si>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</si>
  <si>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</si>
  <si>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</si>
  <si>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</si>
  <si>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</si>
  <si>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</si>
  <si>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</si>
  <si>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</si>
  <si>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</si>
  <si>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</si>
  <si>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</si>
  <si>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</si>
  <si>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</si>
  <si>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</si>
  <si>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</si>
  <si>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</si>
  <si>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</si>
  <si>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</si>
  <si>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</si>
  <si>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</si>
  <si>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</si>
  <si>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</si>
  <si>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</si>
  <si>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</si>
  <si>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</si>
  <si>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</si>
  <si>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</si>
  <si>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</si>
  <si>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</si>
  <si>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</si>
  <si>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</si>
  <si>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</si>
  <si>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</si>
  <si>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</si>
  <si>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</si>
  <si>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</si>
  <si>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</si>
  <si>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</si>
  <si>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</si>
  <si>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</si>
  <si>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</si>
  <si>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</si>
  <si>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</si>
  <si>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</si>
  <si>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</si>
  <si>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</si>
  <si>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</si>
  <si>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</si>
  <si>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</si>
  <si>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</si>
  <si>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</si>
  <si>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</si>
  <si>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</si>
  <si>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</si>
  <si>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</si>
  <si>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</si>
  <si>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</si>
  <si>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</si>
  <si>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</si>
  <si>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</si>
  <si>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</si>
  <si>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</si>
  <si>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</si>
  <si>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</si>
  <si>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</si>
  <si>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</si>
  <si>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</si>
  <si>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</si>
  <si>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</si>
  <si>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</si>
  <si>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</si>
  <si>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</si>
  <si>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</si>
  <si>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</si>
  <si>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</si>
  <si>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</si>
  <si>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</si>
  <si>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</si>
  <si>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</si>
  <si>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</si>
  <si>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</si>
  <si>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</si>
  <si>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</si>
  <si>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</si>
  <si>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</si>
  <si>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</si>
  <si>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</si>
  <si>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</si>
  <si>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</si>
  <si>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</si>
  <si>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</si>
  <si>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</si>
  <si>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</si>
  <si>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</si>
  <si>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</si>
  <si>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</si>
  <si>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</si>
  <si>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</si>
  <si>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</si>
  <si>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</si>
  <si>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</si>
  <si>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</si>
  <si>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</si>
  <si>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</si>
  <si>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</si>
  <si>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</si>
  <si>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</si>
  <si>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</si>
  <si>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</si>
  <si>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</si>
  <si>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</si>
  <si>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</si>
  <si>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</si>
  <si>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</si>
  <si>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</si>
  <si>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</si>
  <si>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</si>
  <si>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</si>
  <si>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</si>
  <si>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</si>
  <si>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</si>
  <si>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</si>
  <si>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</si>
  <si>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</si>
  <si>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</si>
  <si>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</si>
  <si>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</si>
  <si>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</si>
  <si>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</si>
  <si>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</si>
  <si>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</si>
  <si>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</si>
  <si>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</si>
  <si>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</si>
  <si>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</si>
  <si>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</si>
  <si>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</si>
  <si>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</si>
  <si>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</si>
  <si>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</si>
  <si>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</si>
  <si>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</si>
  <si>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</si>
  <si>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</si>
  <si>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</si>
  <si>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</si>
  <si>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</si>
  <si>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</si>
  <si>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</si>
  <si>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</si>
  <si>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</si>
  <si>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</si>
  <si>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</si>
  <si>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</si>
  <si>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</si>
  <si>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</si>
  <si>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</si>
  <si>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</si>
  <si>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</si>
  <si>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</si>
  <si>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</si>
  <si>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</si>
  <si>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</si>
  <si>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</si>
  <si>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</si>
  <si>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</si>
  <si>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</si>
  <si>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</si>
  <si>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</si>
  <si>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</si>
  <si>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</si>
  <si>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</si>
  <si>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</si>
  <si>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</si>
  <si>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</si>
  <si>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</si>
  <si>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</si>
  <si>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</si>
  <si>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</si>
  <si>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</si>
  <si>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</si>
  <si>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</si>
  <si>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</si>
  <si>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</si>
  <si>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</si>
  <si>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</si>
  <si>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</si>
  <si>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</si>
  <si>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</si>
  <si>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</si>
  <si>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</si>
  <si>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</si>
  <si>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</si>
  <si>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</si>
  <si>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</si>
  <si>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</si>
  <si>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</si>
  <si>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</si>
  <si>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</si>
  <si>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</si>
  <si>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</si>
  <si>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</si>
  <si>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</si>
  <si>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</si>
  <si>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</si>
  <si>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</si>
  <si>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</si>
  <si>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</si>
  <si>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</si>
  <si>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</si>
  <si>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</si>
  <si>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</si>
  <si>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</si>
  <si>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</si>
  <si>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</si>
  <si>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</si>
  <si>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</si>
  <si>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</si>
  <si>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</si>
  <si>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</si>
  <si>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</si>
  <si>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</si>
  <si>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</si>
  <si>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</si>
  <si>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</si>
  <si>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</si>
  <si>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</si>
  <si>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</si>
  <si>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</si>
  <si>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</si>
  <si>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</si>
  <si>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</si>
  <si>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</si>
  <si>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</si>
  <si>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</si>
  <si>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</si>
  <si>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</si>
  <si>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</si>
  <si>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</si>
  <si>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</si>
  <si>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</si>
  <si>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</si>
  <si>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</si>
  <si>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</si>
  <si>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</si>
  <si>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</si>
  <si>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</si>
  <si>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</si>
  <si>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</si>
  <si>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</si>
  <si>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</si>
  <si>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</si>
  <si>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</si>
  <si>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</si>
  <si>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</si>
  <si>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</si>
  <si>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</si>
  <si>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</si>
  <si>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</si>
  <si>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</si>
  <si>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</si>
  <si>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</si>
  <si>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</si>
  <si>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</si>
  <si>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</si>
  <si>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</si>
  <si>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</si>
  <si>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</si>
  <si>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</si>
  <si>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</si>
  <si>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</si>
  <si>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</si>
  <si>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</si>
  <si>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</si>
  <si>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</si>
  <si>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</si>
  <si>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</si>
  <si>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</si>
  <si>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</si>
  <si>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</si>
  <si>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</si>
  <si>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</si>
  <si>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</si>
  <si>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</si>
  <si>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</si>
  <si>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</si>
  <si>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</si>
  <si>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</si>
  <si>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</si>
  <si>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</si>
  <si>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</si>
  <si>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</si>
  <si>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</si>
  <si>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</si>
  <si>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</si>
  <si>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</si>
  <si>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</si>
  <si>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</si>
  <si>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</si>
  <si>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</si>
  <si>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</si>
  <si>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</si>
  <si>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</si>
  <si>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</si>
  <si>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</si>
  <si>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</si>
  <si>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</si>
  <si>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</si>
  <si>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</si>
  <si>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</si>
  <si>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</si>
  <si>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</si>
  <si>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</si>
  <si>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</si>
  <si>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</si>
  <si>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</si>
  <si>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</si>
  <si>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</si>
  <si>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</si>
  <si>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</si>
  <si>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</si>
  <si>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</si>
  <si>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</si>
  <si>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</si>
  <si>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</si>
  <si>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</si>
  <si>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</si>
  <si>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</si>
  <si>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</si>
  <si>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</si>
  <si>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</si>
  <si>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</si>
  <si>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</si>
  <si>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</si>
  <si>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</si>
  <si>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</si>
  <si>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</si>
  <si>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</si>
  <si>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</si>
  <si>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</si>
  <si>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</si>
  <si>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</si>
  <si>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</si>
  <si>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</si>
  <si>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</si>
  <si>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</si>
  <si>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</si>
  <si>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</si>
  <si>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</si>
  <si>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</si>
  <si>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</si>
  <si>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</si>
  <si>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</si>
  <si>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</si>
  <si>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</si>
  <si>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</si>
  <si>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</si>
  <si>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</si>
  <si>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</si>
  <si>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</si>
  <si>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</si>
  <si>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</si>
  <si>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</si>
  <si>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</si>
  <si>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</si>
  <si>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</si>
  <si>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</si>
  <si>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</si>
  <si>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</si>
  <si>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</si>
  <si>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</si>
  <si>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</si>
  <si>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</si>
  <si>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</si>
  <si>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</si>
  <si>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</si>
  <si>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</si>
  <si>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</si>
  <si>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</si>
  <si>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</si>
  <si>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</si>
  <si>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</si>
  <si>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</si>
  <si>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</si>
  <si>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</si>
  <si>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</si>
  <si>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</si>
  <si>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</si>
  <si>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</si>
  <si>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</si>
  <si>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</si>
  <si>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</si>
  <si>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</si>
  <si>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</si>
  <si>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</si>
  <si>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</si>
  <si>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</si>
  <si>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</si>
  <si>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</si>
  <si>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</si>
  <si>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</si>
  <si>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</si>
  <si>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</si>
  <si>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</si>
  <si>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</si>
  <si>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</si>
  <si>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</si>
  <si>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</si>
  <si>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</si>
  <si>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</si>
  <si>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</si>
  <si>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</si>
  <si>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</si>
  <si>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</si>
  <si>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</si>
  <si>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</si>
  <si>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</si>
  <si>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</si>
  <si>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</si>
  <si>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</si>
  <si>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</si>
  <si>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</si>
  <si>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</si>
  <si>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</si>
  <si>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</si>
  <si>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</si>
  <si>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</si>
  <si>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</si>
  <si>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</si>
  <si>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</si>
  <si>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</si>
  <si>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</si>
  <si>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</si>
  <si>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</si>
  <si>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</si>
  <si>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</si>
  <si>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</si>
  <si>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</si>
  <si>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</si>
  <si>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</si>
  <si>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</si>
  <si>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</si>
  <si>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</si>
  <si>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</si>
  <si>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</si>
  <si>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</si>
  <si>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</si>
  <si>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</si>
  <si>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</si>
  <si>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</si>
  <si>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</si>
  <si>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</si>
  <si>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</si>
  <si>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</si>
  <si>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</si>
  <si>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</si>
  <si>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</si>
  <si>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</si>
  <si>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</si>
  <si>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</si>
  <si>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</si>
  <si>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</si>
  <si>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</si>
  <si>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</si>
  <si>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</si>
  <si>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</si>
  <si>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</si>
  <si>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</si>
  <si>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</si>
  <si>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</si>
  <si>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</si>
  <si>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</si>
  <si>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</si>
  <si>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</si>
  <si>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</si>
  <si>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</si>
  <si>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</si>
  <si>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</si>
  <si>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</si>
  <si>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</si>
  <si>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</si>
  <si>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</si>
  <si>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</si>
  <si>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</si>
  <si>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</si>
  <si>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</si>
  <si>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</si>
  <si>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</si>
  <si>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</si>
  <si>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</si>
  <si>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</si>
  <si>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</si>
  <si>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</si>
  <si>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</si>
  <si>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</si>
  <si>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</si>
  <si>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</si>
  <si>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</si>
  <si>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</si>
  <si>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</si>
  <si>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</si>
  <si>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</si>
  <si>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</si>
  <si>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</si>
  <si>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</si>
  <si>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</si>
  <si>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</si>
  <si>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</si>
  <si>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</si>
  <si>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</si>
  <si>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</si>
  <si>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</si>
  <si>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</si>
  <si>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</si>
  <si>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</si>
  <si>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</si>
  <si>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</si>
  <si>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</si>
  <si>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</si>
  <si>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</si>
  <si>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</si>
  <si>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</si>
  <si>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</si>
  <si>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</si>
  <si>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</si>
  <si>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</si>
  <si>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</si>
  <si>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</si>
  <si>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</si>
  <si>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</si>
  <si>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</si>
  <si>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</si>
  <si>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</si>
  <si>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</si>
  <si>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</si>
  <si>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</si>
  <si>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</si>
  <si>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</si>
  <si>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</si>
  <si>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</si>
  <si>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</si>
  <si>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</si>
  <si>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</si>
  <si>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</si>
  <si>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</si>
  <si>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</si>
  <si>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</si>
  <si>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</si>
  <si>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</si>
  <si>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</si>
  <si>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</si>
  <si>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</si>
  <si>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</si>
  <si>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</si>
  <si>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</si>
  <si>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</si>
  <si>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</si>
  <si>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</si>
  <si>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</si>
  <si>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</si>
  <si>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</si>
  <si>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</si>
  <si>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</si>
  <si>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</si>
  <si>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</si>
  <si>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</si>
  <si>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</si>
  <si>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</si>
  <si>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</si>
  <si>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</si>
  <si>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</si>
  <si>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</si>
  <si>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</si>
  <si>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</si>
  <si>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</si>
  <si>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</si>
  <si>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</si>
  <si>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</si>
  <si>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</si>
  <si>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</si>
  <si>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</si>
  <si>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</si>
  <si>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</si>
  <si>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</si>
  <si>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</si>
  <si>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</si>
  <si>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</si>
  <si>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</si>
  <si>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</si>
  <si>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</si>
  <si>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</si>
  <si>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</si>
  <si>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</si>
  <si>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</si>
  <si>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</si>
  <si>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</si>
  <si>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</si>
  <si>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</si>
  <si>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</si>
  <si>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</si>
  <si>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</si>
  <si>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</si>
  <si>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</si>
  <si>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</si>
  <si>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</si>
  <si>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</si>
  <si>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</si>
  <si>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</si>
  <si>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</si>
  <si>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</si>
  <si>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</si>
  <si>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</si>
  <si>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</si>
  <si>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</si>
  <si>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</si>
  <si>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</si>
  <si>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</si>
  <si>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</si>
  <si>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</si>
  <si>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</si>
  <si>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</si>
  <si>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</si>
  <si>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</si>
  <si>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</si>
  <si>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</si>
  <si>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</si>
  <si>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</si>
  <si>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</si>
  <si>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</si>
  <si>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</si>
  <si>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</si>
  <si>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</si>
  <si>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</si>
  <si>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</si>
  <si>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</si>
  <si>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</si>
  <si>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</si>
  <si>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</si>
  <si>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</si>
  <si>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</si>
  <si>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</si>
  <si>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</si>
  <si>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</si>
  <si>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</si>
  <si>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</si>
  <si>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</si>
  <si>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</si>
  <si>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</si>
  <si>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</si>
  <si>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</si>
  <si>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</si>
  <si>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</si>
  <si>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</si>
  <si>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</si>
  <si>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</si>
  <si>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</si>
  <si>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</si>
  <si>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</si>
  <si>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</si>
  <si>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</si>
  <si>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</si>
  <si>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</si>
  <si>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</si>
  <si>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</si>
  <si>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</si>
  <si>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</si>
  <si>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</si>
  <si>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</si>
  <si>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</si>
  <si>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</si>
  <si>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</si>
  <si>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</si>
  <si>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</si>
  <si>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</si>
  <si>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</si>
  <si>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</si>
  <si>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</si>
  <si>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</si>
  <si>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</si>
  <si>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</si>
  <si>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</si>
  <si>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</si>
  <si>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</si>
  <si>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</si>
  <si>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</si>
  <si>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</si>
  <si>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</si>
  <si>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</si>
  <si>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</si>
  <si>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</si>
  <si>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</si>
  <si>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</si>
  <si>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</si>
  <si>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</si>
  <si>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</si>
  <si>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</si>
  <si>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</si>
  <si>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</si>
  <si>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</si>
  <si>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</si>
  <si>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</si>
  <si>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</si>
  <si>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</si>
  <si>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</si>
  <si>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</si>
  <si>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</si>
  <si>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</si>
  <si>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</si>
  <si>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</si>
  <si>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</si>
  <si>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</si>
  <si>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</si>
  <si>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</si>
  <si>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</si>
  <si>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</si>
  <si>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</si>
  <si>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</si>
  <si>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</si>
  <si>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</si>
  <si>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</si>
  <si>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</si>
  <si>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</si>
  <si>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</si>
  <si>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</si>
  <si>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</si>
  <si>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</si>
  <si>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</si>
  <si>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</si>
  <si>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</si>
  <si>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</si>
  <si>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</si>
  <si>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</si>
  <si>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</si>
  <si>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</si>
  <si>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</si>
  <si>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</si>
  <si>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</si>
  <si>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</si>
  <si>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</si>
  <si>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</si>
  <si>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</si>
  <si>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</si>
  <si>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</si>
  <si>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</si>
  <si>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</si>
  <si>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</si>
  <si>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</si>
  <si>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</si>
  <si>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</si>
  <si>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</si>
  <si>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</si>
  <si>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</si>
  <si>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</si>
  <si>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</si>
  <si>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</si>
  <si>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</si>
  <si>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</si>
  <si>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</si>
  <si>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</si>
  <si>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</si>
  <si>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</si>
  <si>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</si>
  <si>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</si>
  <si>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</si>
  <si>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</si>
  <si>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</si>
  <si>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</si>
  <si>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</si>
  <si>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</si>
  <si>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</si>
  <si>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</si>
  <si>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</si>
  <si>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</si>
  <si>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</si>
  <si>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</si>
  <si>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</si>
  <si>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</si>
  <si>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</si>
  <si>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</si>
  <si>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</si>
  <si>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</si>
  <si>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</si>
  <si>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</si>
  <si>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</si>
  <si>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</si>
  <si>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</si>
  <si>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</si>
  <si>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</si>
  <si>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</si>
  <si>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</si>
  <si>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</si>
  <si>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</si>
  <si>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</si>
  <si>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</si>
  <si>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</si>
  <si>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</si>
  <si>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</si>
  <si>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</si>
  <si>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</si>
  <si>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</si>
  <si>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</si>
  <si>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</si>
  <si>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</si>
  <si>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</si>
  <si>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</si>
  <si>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</si>
  <si>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</si>
  <si>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</si>
  <si>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</si>
  <si>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</si>
  <si>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</si>
  <si>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</si>
  <si>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</si>
  <si>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</si>
  <si>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</si>
  <si>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</si>
  <si>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</si>
  <si>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</si>
  <si>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</si>
  <si>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</si>
  <si>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</si>
  <si>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</si>
  <si>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</si>
  <si>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</si>
  <si>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</si>
  <si>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</si>
  <si>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</si>
  <si>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</si>
  <si>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</si>
  <si>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</si>
  <si>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</si>
  <si>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</si>
  <si>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</si>
  <si>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</si>
  <si>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</si>
  <si>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</si>
  <si>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</si>
  <si>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</si>
  <si>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</si>
  <si>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</si>
  <si>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</si>
  <si>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</si>
  <si>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</si>
  <si>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</si>
  <si>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</si>
  <si>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</si>
  <si>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</si>
  <si>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</si>
  <si>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</si>
  <si>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</si>
  <si>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</si>
  <si>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</si>
  <si>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</si>
  <si>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</si>
  <si>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</si>
  <si>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</si>
  <si>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</si>
  <si>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</si>
  <si>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</si>
  <si>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</si>
  <si>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</si>
  <si>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</si>
  <si>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</si>
  <si>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</si>
  <si>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</si>
  <si>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</si>
  <si>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</si>
  <si>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</si>
  <si>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</si>
  <si>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</si>
  <si>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</si>
  <si>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</si>
  <si>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</si>
  <si>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</si>
  <si>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</si>
  <si>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</si>
  <si>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</si>
  <si>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</si>
  <si>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</si>
  <si>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</si>
  <si>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</si>
  <si>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</si>
  <si>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</si>
  <si>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</si>
  <si>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</si>
  <si>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</si>
  <si>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</si>
  <si>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</si>
  <si>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</si>
  <si>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</si>
  <si>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</si>
  <si>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</si>
  <si>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</si>
  <si>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</si>
  <si>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</si>
  <si>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</si>
  <si>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</si>
  <si>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</si>
  <si>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</si>
  <si>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</si>
  <si>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</si>
  <si>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</si>
  <si>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</si>
  <si>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</si>
  <si>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</si>
  <si>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</si>
  <si>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</si>
  <si>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</si>
  <si>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</si>
  <si>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</si>
  <si>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</si>
  <si>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</si>
  <si>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</si>
  <si>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</si>
  <si>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</si>
  <si>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</si>
  <si>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</si>
  <si>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</si>
  <si>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</si>
  <si>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</si>
  <si>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</si>
  <si>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</si>
  <si>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</si>
  <si>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</si>
  <si>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</si>
  <si>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</si>
  <si>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</si>
  <si>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</si>
  <si>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</si>
  <si>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</si>
  <si>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</si>
  <si>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</si>
  <si>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</si>
  <si>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</si>
  <si>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</si>
  <si>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</si>
  <si>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</si>
  <si>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</si>
  <si>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</si>
  <si>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</si>
  <si>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</si>
  <si>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</si>
  <si>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</si>
  <si>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</si>
  <si>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</si>
  <si>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</si>
  <si>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</si>
  <si>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</si>
  <si>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</si>
  <si>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</si>
  <si>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</si>
  <si>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</si>
  <si>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</si>
  <si>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</si>
  <si>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</si>
  <si>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</si>
  <si>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</si>
  <si>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</si>
  <si>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</si>
  <si>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</si>
  <si>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</si>
  <si>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</si>
  <si>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</si>
  <si>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</si>
  <si>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</si>
  <si>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</si>
  <si>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</si>
  <si>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</si>
  <si>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</si>
  <si>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</si>
  <si>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</si>
  <si>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</si>
  <si>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</si>
  <si>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</si>
  <si>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</si>
  <si>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</si>
  <si>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</si>
  <si>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</si>
  <si>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</si>
  <si>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</si>
  <si>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</si>
  <si>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</si>
  <si>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</si>
  <si>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</si>
  <si>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</si>
  <si>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</si>
  <si>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</si>
  <si>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</si>
  <si>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</si>
  <si>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</si>
  <si>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</si>
  <si>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</si>
  <si>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</si>
  <si>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</si>
  <si>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</si>
  <si>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</si>
  <si>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</si>
  <si>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</si>
  <si>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</si>
  <si>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</si>
  <si>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</si>
  <si>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</si>
  <si>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</si>
  <si>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</si>
  <si>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</si>
  <si>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</si>
  <si>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</si>
  <si>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</si>
  <si>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</si>
  <si>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</si>
  <si>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</si>
  <si>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</si>
  <si>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</si>
  <si>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</si>
  <si>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</si>
  <si>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</si>
  <si>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</si>
  <si>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</si>
  <si>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</si>
  <si>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</si>
  <si>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</si>
  <si>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</si>
  <si>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</si>
  <si>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</si>
  <si>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</si>
  <si>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</si>
  <si>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</si>
  <si>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</si>
  <si>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</si>
  <si>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</si>
  <si>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</si>
  <si>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</si>
  <si>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</si>
  <si>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</si>
  <si>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</si>
  <si>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</si>
  <si>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</si>
  <si>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</si>
  <si>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</si>
  <si>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</si>
  <si>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</si>
  <si>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</si>
  <si>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</si>
  <si>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</si>
  <si>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</si>
  <si>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</si>
  <si>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</si>
  <si>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</si>
  <si>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</si>
  <si>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</si>
  <si>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</si>
  <si>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</si>
  <si>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</si>
  <si>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</si>
  <si>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</si>
  <si>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</si>
  <si>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</si>
  <si>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</si>
  <si>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</si>
  <si>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</si>
  <si>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</si>
  <si>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</si>
  <si>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</si>
  <si>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</si>
  <si>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</si>
  <si>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</si>
  <si>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</si>
  <si>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</si>
  <si>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</si>
  <si>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</si>
  <si>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</si>
  <si>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</si>
  <si>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</si>
  <si>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</si>
  <si>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</si>
  <si>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</si>
  <si>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</si>
  <si>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</si>
  <si>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</si>
  <si>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</si>
  <si>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</si>
  <si>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</si>
  <si>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</si>
  <si>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</si>
  <si>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</si>
  <si>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</si>
  <si>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</si>
  <si>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</si>
  <si>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</si>
  <si>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</si>
  <si>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</si>
  <si>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</si>
  <si>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</si>
  <si>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</si>
  <si>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</si>
  <si>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</si>
  <si>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</si>
  <si>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</si>
  <si>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</si>
  <si>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</si>
  <si>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</si>
  <si>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</si>
  <si>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</si>
  <si>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</si>
  <si>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</si>
  <si>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</si>
  <si>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</si>
  <si>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</si>
  <si>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</si>
  <si>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</si>
  <si>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</si>
  <si>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</si>
  <si>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</si>
  <si>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</si>
  <si>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</si>
  <si>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</si>
  <si>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</si>
  <si>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</si>
  <si>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</si>
  <si>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</si>
  <si>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</si>
  <si>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</si>
  <si>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</si>
  <si>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</si>
  <si>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</si>
  <si>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</si>
  <si>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</si>
  <si>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</si>
  <si>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</si>
  <si>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</si>
  <si>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</si>
  <si>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</si>
  <si>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</si>
  <si>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</si>
  <si>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</si>
  <si>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</si>
  <si>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</si>
  <si>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</si>
  <si>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</si>
  <si>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</si>
  <si>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</si>
  <si>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</si>
  <si>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</si>
  <si>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</si>
  <si>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</si>
  <si>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</si>
  <si>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</si>
  <si>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</si>
  <si>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</si>
  <si>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</si>
  <si>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</si>
  <si>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</si>
  <si>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</si>
  <si>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</si>
  <si>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</si>
  <si>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</si>
  <si>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</si>
  <si>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</si>
  <si>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</si>
  <si>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</si>
  <si>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</si>
  <si>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</si>
  <si>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</si>
  <si>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</si>
  <si>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</si>
  <si>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</si>
  <si>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</si>
  <si>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</si>
  <si>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</si>
  <si>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</si>
  <si>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</si>
  <si>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</si>
  <si>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</si>
  <si>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</si>
  <si>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</si>
  <si>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</si>
  <si>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</si>
  <si>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</si>
  <si>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</si>
  <si>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</si>
  <si>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</si>
  <si>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</si>
  <si>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</si>
  <si>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</si>
  <si>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</si>
  <si>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</si>
  <si>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</si>
  <si>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</si>
  <si>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</si>
  <si>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</si>
  <si>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</si>
  <si>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</si>
  <si>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</si>
  <si>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</si>
  <si>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</si>
  <si>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</si>
  <si>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</si>
  <si>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</si>
  <si>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</si>
  <si>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</si>
  <si>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</si>
  <si>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</si>
  <si>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</si>
  <si>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</si>
  <si>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</si>
  <si>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</si>
  <si>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</si>
  <si>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</si>
  <si>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</si>
  <si>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</si>
  <si>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</si>
  <si>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</si>
  <si>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</si>
  <si>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</si>
  <si>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</si>
  <si>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</si>
  <si>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</si>
  <si>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</si>
  <si>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</si>
  <si>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</si>
  <si>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</si>
  <si>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</si>
  <si>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</si>
  <si>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</si>
  <si>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</si>
  <si>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</si>
  <si>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</si>
  <si>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</si>
  <si>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</si>
  <si>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</si>
  <si>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</si>
  <si>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</si>
  <si>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</si>
  <si>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</si>
  <si>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</si>
  <si>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</si>
  <si>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</si>
  <si>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</si>
  <si>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</si>
  <si>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</si>
  <si>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</si>
  <si>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</si>
  <si>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</si>
  <si>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</si>
  <si>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</si>
  <si>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</si>
  <si>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</si>
  <si>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</si>
  <si>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</si>
  <si>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</si>
  <si>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</si>
  <si>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</si>
  <si>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</si>
  <si>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</si>
  <si>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</si>
  <si>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</si>
  <si>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</si>
  <si>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</si>
  <si>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</si>
  <si>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</si>
  <si>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</si>
  <si>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</si>
  <si>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</si>
  <si>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</si>
  <si>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</si>
  <si>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</si>
  <si>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</si>
  <si>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</si>
  <si>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</si>
  <si>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</si>
  <si>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</si>
  <si>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</si>
  <si>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</si>
  <si>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</si>
  <si>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</si>
  <si>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</si>
  <si>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</si>
  <si>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</si>
  <si>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</si>
  <si>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</si>
  <si>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</si>
  <si>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</si>
  <si>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</si>
  <si>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</si>
  <si>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</si>
  <si>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</si>
  <si>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</si>
  <si>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</si>
  <si>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</si>
  <si>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</si>
  <si>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</si>
  <si>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</si>
  <si>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</si>
  <si>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</si>
  <si>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</si>
  <si>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</si>
  <si>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</si>
  <si>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</si>
  <si>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</si>
  <si>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</si>
  <si>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</si>
  <si>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</si>
  <si>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</si>
  <si>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</si>
  <si>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</si>
  <si>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</si>
  <si>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</si>
  <si>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</si>
  <si>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</si>
  <si>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</si>
  <si>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</si>
  <si>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</si>
  <si>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</si>
  <si>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</si>
  <si>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</si>
  <si>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</si>
  <si>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</si>
  <si>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</si>
  <si>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</si>
  <si>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</si>
  <si>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</si>
  <si>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</si>
  <si>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</si>
  <si>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</si>
  <si>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</si>
  <si>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</si>
  <si>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</si>
  <si>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</si>
  <si>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</si>
  <si>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</si>
  <si>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</si>
  <si>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</si>
  <si>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</si>
  <si>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</si>
  <si>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</si>
  <si>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</si>
  <si>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</si>
  <si>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</si>
  <si>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</si>
  <si>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</si>
  <si>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</si>
  <si>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</si>
  <si>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</si>
  <si>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</si>
  <si>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</si>
  <si>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</si>
  <si>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</si>
  <si>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</si>
  <si>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</si>
  <si>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</si>
  <si>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</si>
  <si>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</si>
  <si>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</si>
  <si>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</si>
  <si>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</si>
  <si>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</si>
  <si>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</si>
  <si>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</si>
  <si>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</si>
  <si>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</si>
  <si>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</si>
  <si>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</si>
  <si>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</si>
  <si>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</si>
  <si>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</si>
  <si>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</si>
  <si>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</si>
  <si>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</si>
  <si>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</si>
  <si>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</si>
  <si>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</si>
  <si>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</si>
  <si>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</si>
  <si>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</si>
  <si>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</si>
  <si>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</si>
  <si>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</si>
  <si>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</si>
  <si>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</si>
  <si>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</si>
  <si>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</si>
  <si>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</si>
  <si>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</si>
  <si>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</si>
  <si>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</si>
  <si>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</si>
  <si>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</si>
  <si>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</si>
  <si>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</si>
  <si>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</si>
  <si>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</si>
  <si>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</si>
  <si>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</si>
  <si>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</si>
  <si>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</si>
  <si>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</si>
  <si>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</si>
  <si>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</si>
  <si>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</si>
  <si>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</si>
  <si>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</si>
  <si>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</si>
  <si>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</si>
  <si>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</si>
  <si>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</si>
  <si>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</si>
  <si>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</si>
  <si>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</si>
  <si>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</si>
  <si>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</si>
  <si>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</si>
  <si>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</si>
  <si>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</si>
  <si>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</si>
  <si>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</si>
  <si>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</si>
  <si>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</si>
  <si>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</si>
  <si>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</si>
  <si>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</si>
  <si>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</si>
  <si>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</si>
  <si>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</si>
  <si>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</si>
  <si>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</si>
  <si>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</si>
  <si>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</si>
  <si>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</si>
  <si>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</si>
  <si>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</si>
  <si>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</si>
  <si>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</si>
  <si>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</si>
  <si>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</si>
  <si>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</si>
  <si>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</si>
  <si>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</si>
  <si>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</si>
  <si>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</si>
  <si>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</si>
  <si>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</si>
  <si>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</si>
  <si>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</si>
  <si>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</si>
  <si>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</si>
  <si>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</si>
  <si>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</si>
  <si>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</si>
  <si>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</si>
  <si>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</si>
  <si>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</si>
  <si>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</si>
  <si>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</si>
  <si>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</si>
  <si>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</si>
  <si>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</si>
  <si>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</si>
  <si>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</si>
  <si>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</si>
  <si>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</si>
  <si>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</si>
  <si>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</si>
  <si>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</si>
  <si>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</si>
  <si>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</si>
  <si>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</si>
  <si>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</si>
  <si>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</si>
  <si>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</si>
  <si>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</si>
  <si>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</si>
  <si>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</si>
  <si>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</si>
  <si>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</si>
  <si>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</si>
  <si>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</si>
  <si>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</si>
  <si>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</si>
  <si>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</si>
  <si>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</si>
  <si>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</si>
  <si>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</si>
  <si>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</si>
  <si>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</si>
  <si>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</si>
  <si>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</si>
  <si>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</si>
  <si>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</si>
  <si>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</si>
  <si>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</si>
  <si>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</si>
  <si>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</si>
  <si>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</si>
  <si>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</si>
  <si>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</si>
  <si>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</si>
  <si>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</si>
  <si>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</si>
  <si>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</si>
  <si>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</si>
  <si>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</si>
  <si>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</si>
  <si>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</si>
  <si>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</si>
  <si>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</si>
  <si>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</si>
  <si>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</si>
  <si>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</si>
  <si>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</si>
  <si>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</si>
  <si>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</si>
  <si>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</si>
  <si>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</si>
  <si>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</si>
  <si>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</si>
  <si>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</si>
  <si>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</si>
  <si>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</si>
  <si>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</si>
  <si>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</si>
  <si>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</si>
  <si>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</si>
  <si>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</si>
  <si>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</si>
  <si>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</si>
  <si>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</si>
  <si>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</si>
  <si>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</si>
  <si>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</si>
  <si>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</si>
  <si>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</si>
  <si>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</si>
  <si>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</si>
  <si>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</si>
  <si>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</si>
  <si>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</si>
  <si>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</si>
  <si>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</si>
  <si>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</si>
  <si>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</si>
  <si>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</si>
  <si>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</si>
  <si>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</si>
  <si>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</si>
  <si>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</si>
  <si>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</si>
  <si>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</si>
  <si>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</si>
  <si>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</si>
  <si>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</si>
  <si>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</si>
  <si>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</si>
  <si>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</si>
  <si>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</si>
  <si>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</si>
  <si>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</si>
  <si>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</si>
  <si>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</si>
  <si>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</si>
  <si>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</si>
  <si>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</si>
  <si>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</si>
  <si>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</si>
  <si>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</si>
  <si>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</si>
  <si>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</si>
  <si>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</si>
  <si>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</si>
  <si>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</si>
  <si>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</si>
  <si>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</si>
  <si>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</si>
  <si>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</si>
  <si>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</si>
  <si>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</si>
  <si>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</si>
  <si>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</si>
  <si>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</si>
  <si>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</si>
  <si>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</si>
  <si>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</si>
  <si>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</si>
  <si>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</si>
  <si>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</si>
  <si>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</si>
  <si>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</si>
  <si>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</si>
  <si>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</si>
  <si>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</si>
  <si>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</si>
  <si>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</si>
  <si>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</si>
  <si>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</si>
  <si>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</si>
  <si>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</si>
  <si>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</si>
  <si>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</si>
  <si>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</si>
  <si>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</si>
  <si>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</si>
  <si>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</si>
  <si>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</si>
  <si>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</si>
  <si>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</si>
  <si>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</si>
  <si>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</si>
  <si>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</si>
  <si>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</si>
  <si>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</si>
  <si>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</si>
  <si>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</si>
  <si>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</si>
  <si>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</si>
  <si>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</si>
  <si>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</si>
  <si>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</si>
  <si>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</si>
  <si>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</si>
  <si>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</si>
  <si>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</si>
  <si>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</si>
  <si>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</si>
  <si>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</si>
  <si>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</si>
  <si>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</si>
  <si>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</si>
  <si>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</si>
  <si>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</si>
  <si>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</si>
  <si>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</si>
  <si>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</si>
  <si>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</si>
  <si>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</si>
  <si>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</si>
  <si>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</si>
  <si>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</si>
  <si>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</si>
  <si>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</si>
  <si>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</si>
  <si>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</si>
  <si>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</si>
  <si>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</si>
  <si>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</si>
  <si>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</si>
  <si>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</si>
  <si>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</si>
  <si>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</si>
  <si>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</si>
  <si>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</si>
  <si>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</si>
  <si>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</si>
  <si>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</si>
  <si>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</si>
  <si>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</si>
  <si>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</si>
  <si>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</si>
  <si>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</si>
  <si>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</si>
  <si>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</si>
  <si>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</si>
  <si>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</si>
  <si>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</si>
  <si>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</si>
  <si>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</si>
  <si>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</si>
  <si>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</si>
  <si>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</si>
  <si>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</si>
  <si>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</si>
  <si>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</si>
  <si>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</si>
  <si>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</si>
  <si>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</si>
  <si>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</si>
  <si>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</si>
  <si>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</si>
  <si>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</si>
  <si>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</si>
  <si>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</si>
  <si>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</si>
  <si>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</si>
  <si>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</si>
  <si>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</si>
  <si>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</si>
  <si>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</si>
  <si>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</si>
  <si>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</si>
  <si>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</si>
  <si>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</si>
  <si>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</si>
  <si>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</si>
  <si>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</si>
  <si>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</si>
  <si>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</si>
  <si>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</si>
  <si>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</si>
  <si>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</si>
  <si>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</si>
  <si>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</si>
  <si>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</si>
  <si>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</si>
  <si>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</si>
  <si>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</si>
  <si>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</si>
  <si>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</si>
  <si>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</si>
  <si>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</si>
  <si>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</si>
  <si>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</si>
  <si>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</si>
  <si>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</si>
  <si>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</si>
  <si>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</si>
  <si>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</si>
  <si>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</si>
  <si>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</si>
  <si>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</si>
  <si>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</si>
  <si>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</si>
  <si>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</si>
  <si>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</si>
  <si>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</si>
  <si>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</si>
  <si>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</si>
  <si>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</si>
  <si>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</si>
  <si>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</si>
  <si>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</si>
  <si>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</si>
  <si>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</si>
  <si>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</si>
  <si>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</si>
  <si>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</si>
  <si>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</si>
  <si>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</si>
  <si>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</si>
  <si>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</si>
  <si>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</si>
  <si>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</si>
  <si>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</si>
  <si>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</si>
  <si>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</si>
  <si>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</si>
  <si>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</si>
  <si>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</si>
  <si>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</si>
  <si>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</si>
  <si>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</si>
  <si>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</si>
  <si>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</si>
  <si>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</si>
  <si>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</si>
  <si>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</si>
  <si>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</si>
  <si>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</si>
  <si>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</si>
  <si>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</si>
  <si>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</si>
  <si>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</si>
  <si>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</si>
  <si>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</si>
  <si>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</si>
  <si>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</si>
  <si>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</si>
  <si>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</si>
  <si>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</si>
  <si>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</si>
  <si>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</si>
  <si>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</si>
  <si>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</si>
  <si>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</si>
  <si>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</si>
  <si>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</si>
  <si>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</si>
  <si>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</si>
  <si>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</si>
  <si>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</si>
  <si>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</si>
  <si>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</si>
  <si>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</si>
  <si>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</si>
  <si>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</si>
  <si>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</si>
  <si>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</si>
  <si>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</si>
  <si>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</si>
  <si>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</si>
  <si>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</si>
  <si>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</si>
  <si>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</si>
  <si>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</si>
  <si>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</si>
  <si>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</si>
  <si>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</si>
  <si>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</si>
  <si>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</si>
  <si>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</si>
  <si>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</si>
  <si>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</si>
  <si>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</si>
  <si>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</si>
  <si>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</si>
  <si>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</si>
  <si>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</si>
  <si>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</si>
  <si>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</si>
  <si>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</si>
  <si>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</si>
  <si>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</si>
  <si>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</si>
  <si>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</si>
  <si>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</si>
  <si>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</si>
  <si>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</si>
  <si>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</si>
  <si>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</si>
  <si>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</si>
  <si>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</si>
  <si>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</si>
  <si>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</si>
  <si>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</si>
  <si>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</si>
  <si>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</si>
  <si>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</si>
  <si>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</si>
  <si>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</si>
  <si>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</si>
  <si>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</si>
  <si>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</si>
  <si>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</si>
  <si>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</si>
  <si>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</si>
  <si>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</si>
  <si>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</si>
  <si>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</si>
  <si>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</si>
  <si>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</si>
  <si>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</si>
  <si>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</si>
  <si>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</si>
  <si>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</si>
  <si>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</si>
  <si>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</si>
  <si>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</si>
  <si>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</si>
  <si>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</si>
  <si>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</si>
  <si>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</si>
  <si>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</si>
  <si>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</si>
  <si>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</si>
  <si>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</si>
  <si>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</si>
  <si>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</si>
  <si>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</si>
  <si>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</si>
  <si>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</si>
  <si>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</si>
  <si>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</si>
  <si>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</si>
  <si>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</si>
  <si>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</si>
  <si>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</si>
  <si>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</si>
  <si>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</si>
  <si>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</si>
  <si>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</si>
  <si>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</si>
  <si>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</si>
  <si>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</si>
  <si>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</si>
  <si>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</si>
  <si>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</si>
  <si>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</si>
  <si>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</si>
  <si>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</si>
  <si>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</si>
  <si>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</si>
  <si>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</si>
  <si>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</si>
  <si>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</si>
  <si>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</si>
  <si>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</si>
  <si>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</si>
  <si>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</si>
  <si>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</si>
  <si>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</si>
  <si>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</si>
  <si>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</si>
  <si>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</si>
  <si>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</si>
  <si>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</si>
  <si>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</si>
  <si>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</si>
  <si>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</si>
  <si>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</si>
  <si>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</si>
  <si>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</si>
  <si>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</si>
  <si>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</si>
  <si>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</si>
  <si>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</si>
  <si>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</si>
  <si>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</si>
  <si>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</si>
  <si>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</si>
  <si>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</si>
  <si>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</si>
  <si>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</si>
  <si>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</si>
  <si>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</si>
  <si>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</si>
  <si>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</si>
  <si>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</si>
  <si>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</si>
  <si>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</si>
  <si>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</si>
  <si>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</si>
  <si>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</si>
  <si>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</si>
  <si>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</si>
  <si>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</si>
  <si>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</si>
  <si>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</si>
  <si>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</si>
  <si>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</si>
  <si>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</si>
  <si>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</si>
  <si>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</si>
  <si>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</si>
  <si>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</si>
  <si>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</si>
  <si>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</si>
  <si>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</si>
  <si>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</si>
  <si>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</si>
  <si>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</si>
  <si>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</si>
  <si>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</si>
  <si>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</si>
  <si>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</si>
  <si>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</si>
  <si>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</si>
  <si>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</si>
  <si>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</si>
  <si>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</si>
  <si>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</si>
  <si>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</si>
  <si>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</si>
  <si>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</si>
  <si>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</si>
  <si>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</si>
  <si>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</si>
  <si>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</si>
  <si>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</si>
  <si>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</si>
  <si>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</si>
  <si>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</si>
  <si>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</si>
  <si>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</si>
  <si>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</si>
  <si>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</si>
  <si>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</si>
  <si>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</si>
  <si>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</si>
  <si>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</si>
  <si>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</si>
  <si>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</si>
  <si>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</si>
  <si>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</si>
  <si>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</si>
  <si>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</si>
  <si>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</si>
  <si>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</si>
  <si>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</si>
  <si>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</si>
  <si>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</si>
  <si>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</si>
  <si>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</si>
  <si>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</si>
  <si>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</si>
  <si>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</si>
  <si>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</si>
  <si>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</si>
  <si>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</si>
  <si>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</si>
  <si>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</si>
  <si>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</si>
  <si>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</si>
  <si>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</si>
  <si>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</si>
  <si>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</si>
  <si>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</si>
  <si>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</si>
  <si>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</si>
  <si>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</si>
  <si>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</si>
  <si>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</si>
  <si>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</si>
  <si>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</si>
  <si>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</si>
  <si>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</si>
  <si>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</si>
  <si>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</si>
  <si>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</si>
  <si>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</si>
  <si>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</si>
  <si>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</si>
  <si>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</si>
  <si>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</si>
  <si>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</si>
  <si>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</si>
  <si>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</si>
  <si>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</si>
  <si>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</si>
  <si>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</si>
  <si>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</si>
  <si>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</si>
  <si>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</si>
  <si>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</si>
  <si>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</si>
  <si>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</si>
  <si>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</si>
  <si>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</si>
  <si>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</si>
  <si>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</si>
  <si>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</si>
  <si>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</si>
  <si>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</si>
  <si>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</si>
  <si>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</si>
  <si>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</si>
  <si>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</si>
  <si>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</si>
  <si>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</si>
  <si>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</si>
  <si>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</si>
  <si>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</si>
  <si>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</si>
  <si>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</si>
  <si>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</si>
  <si>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</si>
  <si>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</si>
  <si>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</si>
  <si>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</si>
  <si>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</si>
  <si>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</si>
  <si>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</si>
  <si>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</si>
  <si>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</si>
  <si>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</si>
  <si>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</si>
  <si>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</si>
  <si>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</si>
  <si>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</si>
  <si>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</si>
  <si>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</si>
  <si>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</si>
  <si>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</si>
  <si>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</si>
  <si>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</si>
  <si>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</si>
  <si>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</si>
  <si>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</si>
  <si>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</si>
  <si>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</si>
  <si>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</si>
  <si>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</si>
  <si>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</si>
  <si>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</si>
  <si>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</si>
  <si>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</si>
  <si>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</si>
  <si>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</si>
  <si>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</si>
  <si>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</si>
  <si>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</si>
  <si>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</si>
  <si>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</si>
  <si>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</si>
  <si>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</si>
  <si>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</si>
  <si>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</si>
  <si>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</si>
  <si>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</si>
  <si>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</si>
  <si>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</si>
  <si>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</si>
  <si>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</si>
  <si>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</si>
  <si>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</si>
  <si>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</si>
  <si>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</si>
  <si>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</si>
  <si>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</si>
  <si>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</si>
  <si>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</si>
  <si>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</si>
  <si>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</si>
  <si>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</si>
  <si>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</si>
  <si>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</si>
  <si>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</si>
  <si>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</si>
  <si>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</si>
  <si>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</si>
  <si>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</si>
  <si>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</si>
  <si>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</si>
  <si>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</si>
  <si>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</si>
  <si>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</si>
  <si>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</si>
  <si>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</si>
  <si>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</si>
  <si>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</si>
  <si>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</si>
  <si>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</si>
  <si>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</si>
  <si>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</si>
  <si>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</si>
  <si>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</si>
  <si>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</si>
  <si>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</si>
  <si>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</si>
  <si>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</si>
  <si>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</si>
  <si>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</si>
  <si>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</si>
  <si>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</si>
  <si>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</si>
  <si>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</si>
  <si>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</si>
  <si>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</si>
  <si>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</si>
  <si>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</si>
  <si>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</si>
  <si>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</si>
  <si>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</si>
  <si>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</si>
  <si>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</si>
  <si>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</si>
  <si>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</si>
  <si>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</si>
  <si>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</si>
  <si>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</si>
  <si>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</si>
  <si>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</si>
  <si>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</si>
  <si>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</si>
  <si>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</si>
  <si>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</si>
  <si>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</si>
  <si>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</si>
  <si>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</si>
  <si>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</si>
  <si>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</si>
  <si>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</si>
  <si>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</si>
  <si>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</si>
  <si>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</si>
  <si>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</si>
  <si>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</si>
  <si>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</si>
  <si>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</si>
  <si>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</si>
  <si>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</si>
  <si>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</si>
  <si>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</si>
  <si>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</si>
  <si>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</si>
  <si>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</si>
  <si>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</si>
  <si>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</si>
  <si>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</si>
  <si>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</si>
  <si>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</si>
  <si>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</si>
  <si>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</si>
  <si>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</si>
  <si>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</si>
  <si>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</si>
  <si>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</si>
  <si>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</si>
  <si>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</si>
  <si>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</si>
  <si>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</si>
  <si>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</si>
  <si>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</si>
  <si>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</si>
  <si>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</si>
  <si>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</si>
  <si>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</si>
  <si>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</si>
  <si>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</si>
  <si>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</si>
  <si>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</si>
  <si>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</si>
  <si>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</si>
  <si>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</si>
  <si>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</si>
  <si>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</si>
  <si>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</si>
  <si>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</si>
  <si>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</si>
  <si>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</si>
  <si>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</si>
  <si>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</si>
  <si>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</si>
  <si>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</si>
  <si>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</si>
  <si>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</si>
  <si>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</si>
  <si>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</si>
  <si>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</si>
  <si>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</si>
  <si>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</si>
  <si>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</si>
  <si>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</si>
  <si>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</si>
  <si>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</si>
  <si>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</si>
  <si>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</si>
  <si>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</si>
  <si>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</si>
  <si>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</si>
  <si>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</si>
  <si>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</si>
  <si>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</si>
  <si>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</si>
  <si>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</si>
  <si>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</si>
  <si>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</si>
  <si>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</si>
  <si>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</si>
  <si>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</si>
  <si>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</si>
  <si>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</si>
  <si>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</si>
  <si>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</si>
  <si>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</si>
  <si>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</si>
  <si>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</si>
  <si>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</si>
  <si>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</si>
  <si>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</si>
  <si>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</si>
  <si>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</si>
  <si>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</si>
  <si>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</si>
  <si>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</si>
  <si>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</si>
  <si>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</si>
  <si>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</si>
  <si>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</si>
  <si>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</si>
  <si>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</si>
  <si>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</si>
  <si>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</si>
  <si>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</si>
  <si>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</si>
  <si>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</si>
  <si>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</si>
  <si>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</si>
  <si>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</si>
  <si>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</si>
  <si>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</si>
  <si>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</si>
  <si>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</si>
  <si>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</si>
  <si>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</si>
  <si>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</si>
  <si>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</si>
  <si>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</si>
  <si>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</si>
  <si>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</si>
  <si>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</si>
  <si>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</si>
  <si>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</si>
  <si>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</si>
  <si>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</si>
  <si>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</si>
  <si>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</si>
  <si>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</si>
  <si>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</si>
  <si>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</si>
  <si>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</si>
  <si>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</si>
  <si>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</si>
  <si>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</si>
  <si>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</si>
  <si>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</si>
  <si>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</si>
  <si>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</si>
  <si>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</si>
  <si>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</si>
  <si>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</si>
  <si>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</si>
  <si>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</si>
  <si>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</si>
  <si>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</si>
  <si>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</si>
  <si>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</si>
  <si>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</si>
  <si>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</si>
  <si>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</si>
  <si>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</si>
  <si>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</si>
  <si>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</si>
  <si>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</si>
  <si>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</si>
  <si>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</si>
  <si>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</si>
  <si>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</si>
  <si>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</si>
  <si>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</si>
  <si>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</si>
  <si>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</si>
  <si>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</si>
  <si>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</si>
  <si>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</si>
  <si>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</si>
  <si>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</si>
  <si>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</si>
  <si>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</si>
  <si>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</si>
  <si>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</si>
  <si>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</si>
  <si>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</si>
  <si>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</si>
  <si>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</si>
  <si>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</si>
  <si>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</si>
  <si>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</si>
  <si>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</si>
  <si>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</si>
  <si>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</si>
  <si>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</si>
  <si>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</si>
  <si>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</si>
  <si>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</si>
  <si>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</si>
  <si>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</si>
  <si>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</si>
  <si>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</si>
  <si>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</si>
  <si>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</si>
  <si>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</si>
  <si>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</si>
  <si>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</si>
  <si>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</si>
  <si>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</si>
  <si>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</si>
  <si>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</si>
  <si>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</si>
  <si>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</si>
  <si>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</si>
  <si>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</si>
  <si>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</si>
  <si>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</si>
  <si>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</si>
  <si>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</si>
  <si>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</si>
  <si>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</si>
  <si>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</si>
  <si>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</si>
  <si>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</si>
  <si>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</si>
  <si>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</si>
  <si>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</si>
  <si>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</si>
  <si>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</si>
  <si>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</si>
  <si>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</si>
  <si>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</si>
  <si>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</si>
  <si>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</si>
  <si>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</si>
  <si>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</si>
  <si>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</si>
  <si>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</si>
  <si>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</si>
  <si>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</si>
  <si>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</si>
  <si>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</si>
  <si>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</si>
  <si>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</si>
  <si>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</si>
  <si>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</si>
  <si>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</si>
  <si>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</si>
  <si>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</si>
  <si>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</si>
  <si>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</si>
  <si>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</si>
  <si>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</si>
  <si>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</si>
  <si>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</si>
  <si>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</si>
  <si>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</si>
  <si>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</si>
  <si>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</si>
  <si>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</si>
  <si>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</si>
  <si>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</si>
  <si>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</si>
  <si>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</si>
  <si>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</si>
  <si>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</si>
  <si>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</si>
  <si>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</si>
  <si>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</si>
  <si>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</si>
  <si>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</si>
  <si>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</si>
  <si>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</si>
  <si>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</si>
  <si>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</si>
  <si>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</si>
  <si>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</si>
  <si>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</si>
  <si>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</si>
  <si>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</si>
  <si>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</si>
  <si>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</si>
  <si>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</si>
  <si>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</si>
  <si>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</si>
  <si>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</si>
  <si>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</si>
  <si>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</si>
  <si>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</si>
  <si>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</si>
  <si>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</si>
  <si>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</si>
  <si>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</si>
  <si>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</si>
  <si>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</si>
  <si>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</si>
  <si>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</si>
  <si>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</si>
  <si>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</si>
  <si>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</si>
  <si>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</si>
  <si>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</si>
  <si>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</si>
  <si>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</si>
  <si>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</si>
  <si>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</si>
  <si>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</si>
  <si>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</si>
  <si>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</si>
  <si>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</si>
  <si>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</si>
  <si>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</si>
  <si>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</si>
  <si>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</si>
  <si>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</si>
  <si>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</si>
  <si>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</si>
  <si>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</si>
  <si>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</si>
  <si>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</si>
  <si>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</si>
  <si>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</si>
  <si>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</si>
  <si>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</si>
  <si>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</si>
  <si>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</si>
  <si>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</si>
  <si>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</si>
  <si>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</si>
  <si>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</si>
  <si>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</si>
  <si>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</si>
  <si>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</si>
  <si>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</si>
  <si>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</si>
  <si>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</si>
  <si>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</si>
  <si>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</si>
  <si>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</si>
  <si>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</si>
  <si>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</si>
  <si>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</si>
  <si>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</si>
  <si>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</si>
  <si>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</si>
  <si>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</si>
  <si>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</si>
  <si>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</si>
  <si>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</si>
  <si>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</si>
  <si>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</si>
  <si>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</si>
  <si>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</si>
  <si>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</si>
  <si>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</si>
  <si>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</si>
  <si>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</si>
  <si>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</si>
  <si>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</si>
  <si>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</si>
  <si>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</si>
  <si>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</si>
  <si>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</si>
  <si>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</si>
  <si>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</si>
  <si>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</si>
  <si>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</si>
  <si>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</si>
  <si>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</si>
  <si>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</si>
  <si>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</si>
  <si>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</si>
  <si>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</si>
  <si>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</si>
  <si>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</si>
  <si>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</si>
  <si>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</si>
  <si>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</si>
  <si>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</si>
  <si>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</si>
  <si>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</si>
  <si>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</si>
  <si>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</si>
  <si>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</si>
  <si>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</si>
  <si>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</si>
  <si>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</si>
  <si>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</si>
  <si>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</si>
  <si>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</si>
  <si>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</si>
  <si>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</si>
  <si>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</si>
  <si>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</si>
  <si>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</si>
  <si>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</si>
  <si>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</si>
  <si>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</si>
  <si>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</si>
  <si>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</si>
  <si>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</si>
  <si>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</si>
  <si>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</si>
  <si>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</si>
  <si>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</si>
  <si>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</si>
  <si>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</si>
  <si>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</si>
  <si>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</si>
  <si>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</si>
  <si>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</si>
  <si>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</si>
  <si>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</si>
  <si>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</si>
  <si>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</si>
  <si>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</si>
  <si>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</si>
  <si>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</si>
  <si>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</si>
  <si>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</si>
  <si>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</si>
  <si>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</si>
  <si>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</si>
  <si>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</si>
  <si>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</si>
  <si>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</si>
  <si>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</si>
  <si>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</si>
  <si>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</si>
  <si>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</si>
  <si>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</si>
  <si>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</si>
  <si>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</si>
  <si>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</si>
  <si>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</si>
  <si>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</si>
  <si>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</si>
  <si>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</si>
  <si>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</si>
  <si>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</si>
  <si>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</si>
  <si>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</si>
  <si>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</si>
  <si>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</si>
  <si>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</si>
  <si>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</si>
  <si>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</si>
  <si>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</si>
  <si>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</si>
  <si>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</si>
  <si>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</si>
  <si>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</si>
  <si>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</si>
  <si>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</si>
  <si>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</si>
  <si>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</si>
  <si>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</si>
  <si>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</si>
  <si>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</si>
  <si>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</si>
  <si>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</si>
  <si>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</si>
  <si>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</si>
  <si>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</si>
  <si>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</si>
  <si>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</si>
  <si>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</si>
  <si>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</si>
  <si>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</si>
  <si>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</si>
  <si>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</si>
  <si>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</si>
  <si>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</si>
  <si>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</si>
  <si>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</si>
  <si>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</si>
  <si>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</si>
  <si>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</si>
  <si>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</si>
  <si>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</si>
  <si>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</si>
  <si>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</si>
  <si>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</si>
  <si>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</si>
  <si>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</si>
  <si>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</si>
  <si>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</si>
  <si>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</si>
  <si>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</si>
  <si>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</si>
  <si>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</si>
  <si>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</si>
  <si>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</si>
  <si>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</si>
  <si>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</si>
  <si>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</si>
  <si>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</si>
  <si>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</si>
  <si>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</si>
  <si>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</si>
  <si>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</si>
  <si>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</si>
  <si>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</si>
  <si>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</si>
  <si>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</si>
  <si>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</si>
  <si>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</si>
  <si>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</si>
  <si>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</si>
  <si>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</si>
  <si>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</si>
  <si>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</si>
  <si>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</si>
  <si>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</si>
  <si>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</si>
  <si>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</si>
  <si>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</si>
  <si>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</si>
  <si>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</si>
  <si>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</si>
  <si>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</si>
  <si>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</si>
  <si>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</si>
  <si>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</si>
  <si>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</si>
  <si>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</si>
  <si>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</si>
  <si>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</si>
  <si>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</si>
  <si>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</si>
  <si>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</si>
  <si>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</si>
  <si>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</si>
  <si>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</si>
  <si>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</si>
  <si>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</si>
  <si>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</si>
  <si>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</si>
  <si>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</si>
  <si>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</si>
  <si>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</si>
  <si>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</si>
  <si>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</si>
  <si>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</si>
  <si>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</si>
  <si>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</si>
  <si>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</si>
  <si>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</si>
  <si>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</si>
  <si>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</si>
  <si>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</si>
  <si>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</si>
  <si>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</si>
  <si>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</si>
  <si>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</si>
  <si>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</si>
  <si>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</si>
  <si>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</si>
  <si>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</si>
  <si>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</si>
  <si>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</si>
  <si>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</si>
  <si>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</si>
  <si>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</si>
  <si>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</si>
  <si>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</si>
  <si>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</si>
  <si>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</si>
  <si>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</si>
  <si>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</si>
  <si>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</si>
  <si>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</si>
  <si>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</si>
  <si>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</si>
  <si>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</si>
  <si>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</si>
  <si>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</si>
  <si>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</si>
  <si>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</si>
  <si>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</si>
  <si>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</si>
  <si>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</si>
  <si>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</si>
  <si>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</si>
  <si>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</si>
  <si>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</si>
  <si>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</si>
  <si>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</si>
  <si>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</si>
  <si>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</si>
  <si>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</si>
  <si>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</si>
  <si>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</si>
  <si>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</si>
  <si>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</si>
  <si>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</si>
  <si>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</si>
  <si>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</si>
  <si>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</si>
  <si>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</si>
  <si>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</si>
  <si>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</si>
  <si>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</si>
  <si>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</si>
  <si>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</si>
  <si>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</si>
  <si>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</si>
  <si>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</si>
  <si>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</si>
  <si>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</si>
  <si>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</si>
  <si>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</si>
  <si>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</si>
  <si>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</si>
  <si>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</si>
  <si>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</si>
  <si>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</si>
  <si>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</si>
  <si>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</si>
  <si>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</si>
  <si>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</si>
  <si>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</si>
  <si>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</si>
  <si>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</si>
  <si>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</si>
  <si>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</si>
  <si>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</si>
  <si>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</si>
  <si>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</si>
  <si>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</si>
  <si>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</si>
  <si>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</si>
  <si>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</si>
  <si>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</si>
  <si>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</si>
  <si>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</si>
  <si>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</si>
  <si>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</si>
  <si>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</si>
  <si>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</si>
  <si>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</si>
  <si>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</si>
  <si>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</si>
  <si>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</si>
  <si>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</si>
  <si>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</si>
  <si>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</si>
  <si>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</si>
  <si>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</si>
  <si>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</si>
  <si>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</si>
  <si>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</si>
  <si>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</si>
  <si>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</si>
  <si>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</si>
  <si>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</si>
  <si>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</si>
  <si>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</si>
  <si>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</si>
  <si>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</si>
  <si>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</si>
  <si>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</si>
  <si>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</si>
  <si>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</si>
  <si>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</si>
  <si>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</si>
  <si>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</si>
  <si>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</si>
  <si>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</si>
  <si>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</si>
  <si>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</si>
  <si>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</si>
  <si>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</si>
  <si>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</si>
  <si>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</si>
  <si>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</si>
  <si>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</si>
  <si>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</si>
  <si>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</si>
  <si>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</si>
  <si>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</si>
  <si>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</si>
  <si>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</si>
  <si>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</si>
  <si>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</si>
  <si>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</si>
  <si>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</si>
  <si>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</si>
  <si>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</si>
  <si>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</si>
  <si>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</si>
  <si>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</si>
  <si>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</si>
  <si>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</si>
  <si>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</si>
  <si>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</si>
  <si>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</si>
  <si>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</si>
  <si>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</si>
  <si>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</si>
  <si>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</si>
  <si>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</si>
  <si>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</si>
  <si>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</si>
  <si>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</si>
  <si>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</si>
  <si>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</si>
  <si>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</si>
  <si>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</si>
  <si>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</si>
  <si>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</si>
  <si>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</si>
  <si>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</si>
  <si>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</si>
  <si>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</si>
  <si>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</si>
  <si>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</si>
  <si>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</si>
  <si>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</si>
  <si>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</si>
  <si>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</si>
  <si>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</si>
  <si>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</si>
  <si>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</si>
  <si>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</si>
  <si>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</si>
  <si>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</si>
  <si>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</si>
  <si>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</si>
  <si>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</si>
  <si>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</si>
  <si>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</si>
  <si>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</si>
  <si>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</si>
  <si>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</si>
  <si>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</si>
  <si>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</si>
  <si>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</si>
  <si>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</si>
  <si>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</si>
  <si>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</si>
  <si>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</si>
  <si>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</si>
  <si>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</si>
  <si>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</si>
  <si>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</si>
  <si>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</si>
  <si>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</si>
  <si>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</si>
  <si>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</si>
  <si>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</si>
  <si>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</si>
  <si>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</si>
  <si>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</si>
  <si>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</si>
  <si>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</si>
  <si>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</si>
  <si>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</si>
  <si>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</si>
  <si>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</si>
  <si>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</si>
  <si>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</si>
  <si>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</si>
  <si>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</si>
  <si>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</si>
  <si>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</si>
  <si>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</si>
  <si>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</si>
  <si>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</si>
  <si>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</si>
  <si>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</si>
  <si>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</si>
  <si>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</si>
  <si>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</si>
  <si>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</si>
  <si>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</si>
  <si>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</si>
  <si>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</si>
  <si>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</si>
  <si>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</si>
  <si>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</si>
  <si>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</si>
  <si>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</si>
  <si>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</si>
  <si>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</si>
  <si>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</si>
  <si>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</si>
  <si>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</si>
  <si>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</si>
  <si>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</si>
  <si>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</si>
  <si>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</si>
  <si>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</si>
  <si>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</si>
  <si>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</si>
  <si>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</si>
  <si>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</si>
  <si>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</si>
  <si>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</si>
  <si>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</si>
  <si>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</si>
  <si>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</si>
  <si>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</si>
  <si>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</si>
  <si>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</si>
  <si>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</si>
  <si>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</si>
  <si>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</si>
  <si>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</si>
  <si>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</si>
  <si>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</si>
  <si>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</si>
  <si>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</si>
  <si>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</si>
  <si>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</si>
  <si>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</si>
  <si>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</si>
  <si>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</si>
  <si>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</si>
  <si>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</si>
  <si>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</si>
  <si>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</si>
  <si>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</si>
  <si>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</si>
  <si>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</si>
  <si>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</si>
  <si>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</si>
  <si>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</si>
  <si>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</si>
  <si>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</si>
  <si>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</si>
  <si>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</si>
  <si>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</si>
  <si>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</si>
  <si>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</si>
  <si>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</si>
  <si>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</si>
  <si>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</si>
  <si>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</si>
  <si>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</si>
  <si>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</si>
  <si>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</si>
  <si>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</si>
  <si>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</si>
  <si>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</si>
  <si>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</si>
  <si>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</si>
  <si>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</si>
  <si>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</si>
  <si>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</si>
  <si>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</si>
  <si>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</si>
  <si>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</si>
  <si>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</si>
  <si>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</si>
  <si>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</si>
  <si>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</si>
  <si>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</si>
  <si>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</si>
  <si>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</si>
  <si>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</si>
  <si>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</si>
  <si>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</si>
  <si>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</si>
  <si>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</si>
  <si>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</si>
  <si>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</si>
  <si>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</si>
  <si>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</si>
  <si>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</si>
  <si>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</si>
  <si>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</si>
  <si>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</si>
  <si>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</si>
  <si>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</si>
  <si>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</si>
  <si>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</si>
  <si>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</si>
  <si>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</si>
  <si>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</si>
  <si>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</si>
  <si>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</si>
  <si>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</si>
  <si>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</si>
  <si>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</si>
  <si>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</si>
  <si>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</si>
  <si>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</si>
  <si>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</si>
  <si>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</si>
  <si>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</si>
  <si>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</si>
  <si>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</si>
  <si>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</si>
  <si>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</si>
  <si>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</si>
  <si>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</si>
  <si>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</si>
  <si>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</si>
  <si>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</si>
  <si>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</si>
  <si>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</si>
  <si>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</si>
  <si>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</si>
  <si>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</si>
  <si>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</si>
  <si>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</si>
  <si>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</si>
  <si>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</si>
  <si>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</si>
  <si>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</si>
  <si>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</si>
  <si>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</si>
  <si>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</si>
  <si>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</si>
  <si>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</si>
  <si>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</si>
  <si>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</si>
  <si>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</si>
  <si>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</si>
  <si>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</si>
  <si>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</si>
  <si>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</si>
  <si>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</si>
  <si>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</si>
  <si>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</si>
  <si>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</si>
  <si>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</si>
  <si>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</si>
  <si>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</si>
  <si>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</si>
  <si>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</si>
  <si>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</si>
  <si>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</si>
  <si>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</si>
  <si>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</si>
  <si>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</si>
  <si>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</si>
  <si>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</si>
  <si>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</si>
  <si>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</si>
  <si>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</si>
  <si>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</si>
  <si>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</si>
  <si>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</si>
  <si>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</si>
  <si>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</si>
  <si>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</si>
  <si>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</si>
  <si>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</si>
  <si>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</si>
  <si>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</si>
  <si>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</si>
  <si>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</si>
  <si>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</si>
  <si>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</si>
  <si>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</si>
  <si>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</si>
  <si>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</si>
  <si>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</si>
  <si>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</si>
  <si>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</si>
  <si>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</si>
  <si>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</si>
  <si>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</si>
  <si>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</si>
  <si>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</si>
  <si>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</si>
  <si>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</si>
  <si>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</si>
  <si>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</si>
  <si>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</si>
  <si>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</si>
  <si>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</si>
  <si>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</si>
  <si>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</si>
  <si>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</si>
  <si>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</si>
  <si>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</si>
  <si>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</si>
  <si>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</si>
  <si>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</si>
  <si>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</si>
  <si>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</si>
  <si>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</si>
  <si>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</si>
  <si>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</si>
  <si>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</si>
  <si>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</si>
  <si>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</si>
  <si>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</si>
  <si>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</si>
  <si>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</si>
  <si>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</si>
  <si>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</si>
  <si>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</si>
  <si>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</si>
  <si>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</si>
  <si>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</si>
  <si>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</si>
  <si>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</si>
  <si>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</si>
  <si>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</si>
  <si>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</si>
  <si>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</si>
  <si>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</si>
  <si>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</si>
  <si>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</si>
  <si>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</si>
  <si>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</si>
  <si>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</si>
  <si>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</si>
  <si>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</si>
  <si>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</si>
  <si>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</si>
  <si>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</si>
  <si>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</si>
  <si>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</si>
  <si>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</si>
  <si>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</si>
  <si>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</si>
  <si>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</si>
  <si>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</si>
  <si>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</si>
  <si>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</si>
  <si>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</si>
  <si>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</si>
  <si>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</si>
  <si>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</si>
  <si>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</si>
  <si>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</si>
  <si>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</si>
  <si>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</si>
  <si>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</si>
  <si>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</si>
  <si>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</si>
  <si>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</si>
  <si>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</si>
  <si>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</si>
  <si>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</si>
  <si>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</si>
  <si>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</si>
  <si>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</si>
  <si>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</si>
  <si>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</si>
  <si>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</si>
  <si>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</si>
  <si>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</si>
  <si>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</si>
  <si>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</si>
  <si>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</si>
  <si>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</si>
  <si>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</si>
  <si>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</si>
  <si>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</si>
  <si>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</si>
  <si>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</si>
  <si>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</si>
  <si>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</si>
  <si>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</si>
  <si>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</si>
  <si>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</si>
  <si>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</si>
  <si>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</si>
  <si>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</si>
  <si>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</si>
  <si>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</si>
  <si>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</si>
  <si>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</si>
  <si>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</si>
  <si>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</si>
  <si>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</si>
  <si>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</si>
  <si>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</si>
  <si>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</si>
  <si>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</si>
  <si>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</si>
  <si>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</si>
  <si>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</si>
  <si>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</si>
  <si>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</si>
  <si>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</si>
  <si>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</si>
  <si>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</si>
  <si>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</si>
  <si>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</si>
  <si>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</si>
  <si>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</si>
  <si>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</si>
  <si>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</si>
  <si>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</si>
  <si>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</si>
  <si>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</si>
  <si>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</si>
  <si>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</si>
  <si>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</si>
  <si>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</si>
  <si>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</si>
  <si>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</si>
  <si>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</si>
  <si>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</si>
  <si>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</si>
  <si>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</si>
  <si>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</si>
  <si>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</si>
  <si>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</si>
  <si>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</si>
  <si>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</si>
  <si>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</si>
  <si>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</si>
  <si>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</si>
  <si>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</si>
  <si>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</si>
  <si>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</si>
  <si>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</si>
  <si>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</si>
  <si>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</si>
  <si>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</si>
  <si>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</si>
  <si>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</si>
  <si>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</si>
  <si>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</si>
  <si>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</si>
  <si>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</si>
  <si>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</si>
  <si>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</si>
  <si>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</si>
  <si>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</si>
  <si>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</si>
  <si>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</si>
  <si>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</si>
  <si>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</si>
  <si>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</si>
  <si>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</si>
  <si>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</si>
  <si>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</si>
  <si>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</si>
  <si>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</si>
  <si>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</si>
  <si>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</si>
  <si>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</si>
  <si>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</si>
  <si>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</si>
  <si>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</si>
  <si>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</si>
  <si>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</si>
  <si>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</si>
  <si>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</si>
  <si>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</si>
  <si>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</si>
  <si>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</si>
  <si>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</si>
  <si>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</si>
  <si>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</si>
  <si>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</si>
  <si>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</si>
  <si>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</si>
  <si>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</si>
  <si>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</si>
  <si>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</si>
  <si>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</si>
  <si>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</si>
  <si>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</si>
  <si>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</si>
  <si>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</si>
  <si>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</si>
  <si>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</si>
  <si>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</si>
  <si>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</si>
  <si>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</si>
  <si>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</si>
  <si>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</si>
  <si>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</si>
  <si>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</si>
  <si>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</si>
  <si>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</si>
  <si>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</si>
  <si>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</si>
  <si>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</si>
  <si>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</si>
  <si>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</si>
  <si>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</si>
  <si>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</si>
  <si>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</si>
  <si>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</si>
  <si>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</si>
  <si>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</si>
  <si>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</si>
  <si>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</si>
  <si>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</si>
  <si>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</si>
  <si>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</si>
  <si>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</si>
  <si>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</si>
  <si>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</si>
  <si>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</si>
  <si>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</si>
  <si>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</si>
  <si>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</si>
  <si>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</si>
  <si>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</si>
  <si>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</si>
  <si>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</si>
  <si>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</si>
  <si>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</si>
  <si>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</si>
  <si>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</si>
  <si>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</si>
  <si>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</si>
  <si>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</si>
  <si>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</si>
  <si>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</si>
  <si>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</si>
  <si>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</si>
  <si>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</si>
  <si>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</si>
  <si>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</si>
  <si>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</si>
  <si>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</si>
  <si>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</si>
  <si>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</si>
  <si>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</si>
  <si>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</si>
  <si>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</si>
  <si>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</si>
  <si>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</si>
  <si>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</si>
  <si>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</si>
  <si>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</si>
  <si>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</si>
  <si>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</si>
  <si>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</si>
  <si>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</si>
  <si>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</si>
  <si>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</si>
  <si>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</si>
  <si>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</si>
  <si>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</si>
  <si>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</si>
  <si>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</si>
  <si>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</si>
  <si>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</si>
  <si>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</si>
  <si>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</si>
  <si>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</si>
  <si>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</si>
  <si>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</si>
  <si>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</si>
  <si>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</si>
  <si>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</si>
  <si>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</si>
  <si>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</si>
  <si>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</si>
  <si>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</si>
  <si>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</si>
  <si>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</si>
  <si>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</si>
  <si>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</si>
  <si>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</si>
  <si>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</si>
  <si>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</si>
  <si>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</si>
  <si>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</si>
  <si>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</si>
  <si>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</si>
  <si>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</si>
  <si>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</si>
  <si>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</si>
  <si>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</si>
  <si>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</si>
  <si>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</si>
  <si>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</si>
  <si>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</si>
  <si>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</si>
  <si>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</si>
  <si>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</si>
  <si>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</si>
  <si>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</si>
  <si>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</si>
  <si>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</si>
  <si>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</si>
  <si>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</si>
  <si>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</si>
  <si>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</si>
  <si>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</si>
  <si>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</si>
  <si>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</si>
  <si>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</si>
  <si>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</si>
  <si>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</si>
  <si>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</si>
  <si>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</si>
  <si>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</si>
  <si>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</si>
  <si>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</si>
  <si>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</si>
  <si>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</si>
  <si>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</si>
  <si>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</si>
  <si>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</si>
  <si>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</si>
  <si>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</si>
  <si>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</si>
  <si>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</si>
  <si>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</si>
  <si>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</si>
  <si>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</si>
  <si>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</si>
  <si>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</si>
  <si>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</si>
  <si>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</si>
  <si>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</si>
  <si>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</si>
  <si>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</si>
  <si>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</si>
  <si>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</si>
  <si>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</si>
  <si>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</si>
  <si>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</si>
  <si>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</si>
  <si>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</si>
  <si>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</si>
  <si>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</si>
  <si>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</si>
  <si>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</si>
  <si>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</si>
  <si>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</si>
  <si>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</si>
  <si>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</si>
  <si>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</si>
  <si>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</si>
  <si>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</si>
  <si>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</si>
  <si>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</si>
  <si>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</si>
  <si>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</si>
  <si>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</si>
  <si>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</si>
  <si>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</si>
  <si>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</si>
  <si>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</si>
  <si>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</si>
  <si>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</si>
  <si>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</si>
  <si>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</si>
  <si>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</si>
  <si>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</si>
  <si>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</si>
  <si>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</si>
  <si>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</si>
  <si>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</si>
  <si>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</si>
  <si>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</si>
  <si>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</si>
  <si>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</si>
  <si>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</si>
  <si>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</si>
  <si>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</si>
  <si>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</si>
  <si>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</si>
  <si>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</si>
  <si>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</si>
  <si>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</si>
  <si>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</si>
  <si>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</si>
  <si>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</si>
  <si>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</si>
  <si>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</si>
  <si>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</si>
  <si>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</si>
  <si>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</si>
  <si>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</si>
  <si>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</si>
  <si>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</si>
  <si>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</si>
  <si>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</si>
  <si>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</si>
  <si>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</si>
  <si>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</si>
  <si>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</si>
  <si>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</si>
  <si>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</si>
  <si>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</si>
  <si>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</si>
  <si>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</si>
  <si>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</si>
  <si>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</si>
  <si>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</si>
  <si>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</si>
  <si>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</si>
  <si>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</si>
  <si>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</si>
  <si>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</si>
  <si>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</si>
  <si>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</si>
  <si>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</si>
  <si>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</si>
  <si>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</si>
  <si>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</si>
  <si>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</si>
  <si>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</si>
  <si>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</si>
  <si>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</si>
  <si>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</si>
  <si>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</si>
  <si>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</si>
  <si>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</si>
  <si>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</si>
  <si>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</si>
  <si>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</si>
  <si>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</si>
  <si>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</si>
  <si>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</si>
  <si>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</si>
  <si>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</si>
  <si>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</si>
  <si>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</si>
  <si>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</si>
  <si>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</si>
  <si>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</si>
  <si>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</si>
  <si>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</si>
  <si>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</si>
  <si>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</si>
  <si>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</si>
  <si>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</si>
  <si>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</si>
  <si>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</si>
  <si>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</si>
  <si>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</si>
  <si>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</si>
  <si>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</si>
  <si>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</si>
  <si>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</si>
  <si>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</si>
  <si>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</si>
  <si>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</si>
  <si>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</si>
  <si>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</si>
  <si>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</si>
  <si>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</si>
  <si>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</si>
  <si>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</si>
  <si>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</si>
  <si>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</si>
  <si>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</si>
  <si>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</si>
  <si>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</si>
  <si>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</si>
  <si>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</si>
  <si>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</si>
  <si>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</si>
  <si>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</si>
  <si>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</si>
  <si>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</si>
  <si>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</si>
  <si>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</si>
  <si>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</si>
  <si>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</si>
  <si>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</si>
  <si>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</si>
  <si>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</si>
  <si>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</si>
  <si>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</si>
  <si>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</si>
  <si>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</si>
  <si>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</si>
  <si>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</si>
  <si>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</si>
  <si>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</si>
  <si>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</si>
  <si>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</si>
  <si>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</si>
  <si>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</si>
  <si>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</si>
  <si>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</si>
  <si>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</si>
  <si>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</si>
  <si>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</si>
  <si>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</si>
  <si>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</si>
  <si>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</si>
  <si>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</si>
  <si>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</si>
  <si>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</si>
  <si>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</si>
  <si>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</si>
  <si>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</si>
  <si>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</si>
  <si>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</si>
  <si>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</si>
  <si>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</si>
  <si>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</si>
  <si>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</si>
  <si>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</si>
  <si>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</si>
  <si>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</si>
  <si>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</si>
  <si>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</si>
  <si>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</si>
  <si>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</si>
  <si>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</si>
  <si>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</si>
  <si>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</si>
  <si>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</si>
  <si>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</si>
  <si>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</si>
  <si>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</si>
  <si>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</si>
  <si>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</si>
  <si>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</si>
  <si>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</si>
  <si>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</si>
  <si>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</si>
  <si>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</si>
  <si>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</si>
  <si>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</si>
  <si>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</si>
  <si>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</si>
  <si>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</si>
  <si>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</si>
  <si>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</si>
  <si>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</si>
  <si>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</si>
  <si>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</si>
  <si>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</si>
  <si>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</si>
  <si>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</si>
  <si>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</si>
  <si>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</si>
  <si>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</si>
  <si>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</si>
  <si>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</si>
  <si>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</si>
  <si>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</si>
  <si>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</si>
  <si>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</si>
  <si>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</si>
  <si>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</si>
  <si>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</si>
  <si>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</si>
  <si>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</si>
  <si>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</si>
  <si>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</si>
  <si>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</si>
  <si>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</si>
  <si>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</si>
  <si>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</si>
  <si>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</si>
  <si>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</si>
  <si>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</si>
  <si>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</si>
  <si>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</si>
  <si>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</si>
  <si>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</si>
  <si>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</si>
  <si>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</si>
  <si>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</si>
  <si>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</si>
  <si>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</si>
  <si>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</si>
  <si>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</si>
  <si>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</si>
  <si>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</si>
  <si>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</si>
  <si>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</si>
  <si>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</si>
  <si>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</si>
  <si>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</si>
  <si>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</si>
  <si>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</si>
  <si>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</si>
  <si>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</si>
  <si>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</si>
  <si>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</si>
  <si>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</si>
  <si>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</si>
  <si>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</si>
  <si>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</si>
  <si>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</si>
  <si>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</si>
  <si>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</si>
  <si>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</si>
  <si>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</si>
  <si>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</si>
  <si>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</si>
  <si>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</si>
  <si>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</si>
  <si>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</si>
  <si>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</si>
  <si>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</si>
  <si>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</si>
  <si>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</si>
  <si>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</si>
  <si>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</si>
  <si>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</si>
  <si>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</si>
  <si>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</si>
  <si>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</si>
  <si>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</si>
  <si>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</si>
  <si>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</si>
  <si>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</si>
  <si>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</si>
  <si>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</si>
  <si>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</si>
  <si>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</si>
  <si>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</si>
  <si>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</si>
  <si>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</si>
  <si>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</si>
  <si>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</si>
  <si>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</si>
  <si>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</si>
  <si>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</si>
  <si>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</si>
  <si>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</si>
  <si>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</si>
  <si>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</si>
  <si>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</si>
  <si>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</si>
  <si>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</si>
  <si>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</si>
  <si>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</si>
  <si>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</si>
  <si>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</si>
  <si>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</si>
  <si>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</si>
  <si>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</si>
  <si>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</si>
  <si>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</si>
  <si>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</si>
  <si>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</si>
  <si>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</si>
  <si>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</si>
  <si>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</si>
  <si>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</si>
  <si>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</si>
  <si>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</si>
  <si>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</si>
  <si>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</si>
  <si>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</si>
  <si>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</si>
  <si>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</si>
  <si>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</si>
  <si>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</si>
  <si>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</si>
  <si>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</si>
  <si>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</si>
  <si>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</si>
  <si>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</si>
  <si>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</si>
  <si>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</si>
  <si>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</si>
  <si>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</si>
  <si>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</si>
  <si>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</si>
  <si>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</si>
  <si>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</si>
  <si>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</si>
  <si>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</si>
  <si>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</si>
  <si>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</si>
  <si>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</si>
  <si>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</si>
  <si>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</si>
  <si>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</si>
  <si>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</si>
  <si>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</si>
  <si>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</si>
  <si>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</si>
  <si>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</si>
  <si>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</si>
  <si>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</si>
  <si>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</si>
  <si>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</si>
  <si>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</si>
  <si>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</si>
  <si>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</si>
  <si>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</si>
  <si>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</si>
  <si>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</si>
  <si>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</si>
  <si>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</si>
  <si>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</si>
  <si>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</si>
  <si>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</si>
  <si>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</si>
  <si>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</si>
  <si>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</si>
  <si>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</si>
  <si>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</si>
  <si>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</si>
  <si>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</si>
  <si>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</si>
  <si>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</si>
  <si>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</si>
  <si>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</si>
  <si>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</si>
  <si>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</si>
  <si>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</si>
  <si>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</si>
  <si>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</si>
  <si>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</si>
  <si>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</si>
  <si>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</si>
  <si>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</si>
  <si>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</si>
  <si>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</si>
  <si>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</si>
  <si>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</si>
  <si>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</si>
  <si>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</si>
  <si>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</si>
  <si>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</si>
  <si>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</si>
  <si>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</si>
  <si>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</si>
  <si>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</si>
  <si>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</si>
  <si>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</si>
  <si>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</si>
  <si>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</si>
  <si>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</si>
  <si>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</si>
  <si>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</si>
  <si>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</si>
  <si>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</si>
  <si>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</si>
  <si>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</si>
  <si>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</si>
  <si>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</si>
  <si>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</si>
  <si>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</si>
  <si>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</si>
  <si>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</si>
  <si>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</si>
  <si>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</si>
  <si>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</si>
  <si>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</si>
  <si>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</si>
  <si>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</si>
  <si>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</si>
  <si>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</si>
  <si>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</si>
  <si>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</si>
  <si>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</si>
  <si>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</si>
  <si>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</si>
  <si>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</si>
  <si>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</si>
  <si>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</si>
  <si>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</si>
  <si>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</si>
  <si>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</si>
  <si>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</si>
  <si>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</si>
  <si>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</si>
  <si>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</si>
  <si>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</si>
  <si>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</si>
  <si>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</si>
  <si>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</si>
  <si>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</si>
  <si>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</si>
  <si>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</si>
  <si>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</si>
  <si>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</si>
  <si>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</si>
  <si>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</si>
  <si>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</si>
  <si>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</si>
  <si>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</si>
  <si>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</si>
  <si>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</si>
  <si>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</si>
  <si>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</si>
  <si>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</si>
  <si>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</si>
  <si>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</si>
  <si>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</si>
  <si>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</si>
  <si>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</si>
  <si>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</si>
  <si>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</si>
  <si>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</si>
  <si>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</si>
  <si>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</si>
  <si>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</si>
  <si>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</si>
  <si>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</si>
  <si>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</si>
  <si>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</si>
  <si>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</si>
  <si>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</si>
  <si>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</si>
  <si>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</si>
  <si>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</si>
  <si>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</si>
  <si>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</si>
  <si>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</si>
  <si>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</si>
  <si>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</si>
  <si>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</si>
  <si>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</si>
  <si>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</si>
  <si>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</si>
  <si>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</si>
  <si>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</si>
  <si>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</si>
  <si>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</si>
  <si>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</si>
  <si>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</si>
  <si>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</si>
  <si>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</si>
  <si>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</si>
  <si>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</si>
  <si>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</si>
  <si>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</si>
  <si>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</si>
  <si>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</si>
  <si>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</si>
  <si>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</si>
  <si>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</si>
  <si>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</si>
  <si>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</si>
  <si>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</si>
  <si>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</si>
  <si>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</si>
  <si>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</si>
  <si>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</si>
  <si>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</si>
  <si>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</si>
  <si>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</si>
  <si>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</si>
  <si>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</si>
  <si>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</si>
  <si>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</si>
  <si>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</si>
  <si>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</si>
  <si>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</si>
  <si>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</si>
  <si>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</si>
  <si>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</si>
  <si>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</si>
  <si>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</si>
  <si>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</si>
  <si>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</si>
  <si>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</si>
  <si>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</si>
  <si>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</si>
  <si>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</si>
  <si>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</si>
  <si>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</si>
  <si>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</si>
  <si>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</si>
  <si>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</si>
  <si>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</si>
  <si>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</si>
  <si>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</si>
  <si>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</si>
  <si>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</si>
  <si>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</si>
  <si>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</si>
  <si>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</si>
  <si>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</si>
  <si>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</si>
  <si>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</si>
  <si>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</si>
  <si>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</si>
  <si>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</si>
  <si>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</si>
  <si>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</si>
  <si>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</si>
  <si>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</si>
  <si>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</si>
  <si>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</si>
  <si>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</si>
  <si>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</si>
  <si>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</si>
  <si>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</si>
  <si>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</si>
  <si>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</si>
  <si>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</si>
  <si>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</si>
  <si>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</si>
  <si>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</si>
  <si>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</si>
  <si>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</si>
  <si>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</si>
  <si>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</si>
  <si>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</si>
  <si>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</si>
  <si>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</si>
  <si>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</si>
  <si>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</si>
  <si>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</si>
  <si>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</si>
  <si>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</si>
  <si>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</si>
  <si>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</si>
  <si>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</si>
  <si>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</si>
  <si>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</si>
  <si>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</si>
  <si>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</si>
  <si>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</si>
  <si>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</si>
  <si>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</si>
  <si>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</si>
  <si>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</si>
  <si>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</si>
  <si>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</si>
  <si>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</si>
  <si>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</si>
  <si>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</si>
  <si>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</si>
  <si>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</si>
  <si>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</si>
  <si>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</si>
  <si>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</si>
  <si>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</si>
  <si>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</si>
  <si>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</si>
  <si>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</si>
  <si>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</si>
  <si>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</si>
  <si>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</si>
  <si>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</si>
  <si>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</si>
  <si>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</si>
  <si>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</si>
  <si>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</si>
  <si>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</si>
  <si>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</si>
  <si>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</si>
  <si>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</si>
  <si>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</si>
  <si>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</si>
  <si>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</si>
  <si>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</si>
  <si>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</si>
  <si>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</si>
  <si>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</si>
  <si>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</si>
  <si>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</si>
  <si>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</si>
  <si>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</si>
  <si>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</si>
  <si>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</si>
  <si>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</si>
  <si>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</si>
  <si>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</si>
  <si>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</si>
  <si>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</si>
  <si>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</si>
  <si>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</si>
  <si>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</si>
  <si>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</si>
  <si>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</si>
  <si>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</si>
  <si>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</si>
  <si>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</si>
  <si>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</si>
  <si>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</si>
  <si>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</si>
  <si>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</si>
  <si>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</si>
  <si>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</si>
  <si>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</si>
  <si>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</si>
  <si>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</si>
  <si>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</si>
  <si>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</si>
  <si>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</si>
  <si>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</si>
  <si>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</si>
  <si>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</si>
  <si>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</si>
  <si>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</si>
  <si>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</si>
  <si>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</si>
  <si>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</si>
  <si>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</si>
  <si>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</si>
  <si>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</si>
  <si>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</si>
  <si>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</si>
  <si>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</si>
  <si>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</si>
  <si>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</si>
  <si>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</si>
  <si>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</si>
  <si>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</si>
  <si>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</si>
  <si>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</si>
  <si>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</si>
  <si>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</si>
  <si>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</si>
  <si>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</si>
  <si>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</si>
  <si>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</si>
  <si>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</si>
  <si>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</si>
  <si>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</si>
  <si>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</si>
  <si>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</si>
  <si>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</si>
  <si>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</si>
  <si>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</si>
  <si>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</si>
  <si>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</si>
  <si>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</si>
  <si>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</si>
  <si>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</si>
  <si>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</si>
  <si>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</si>
  <si>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</si>
  <si>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</si>
  <si>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</si>
  <si>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</si>
  <si>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</si>
  <si>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</si>
  <si>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</si>
  <si>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</si>
  <si>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</si>
  <si>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</si>
  <si>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</si>
  <si>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</si>
  <si>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</si>
  <si>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</si>
  <si>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</si>
  <si>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</si>
  <si>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</si>
  <si>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</si>
  <si>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</si>
  <si>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</si>
  <si>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</si>
  <si>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</si>
  <si>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</si>
  <si>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</si>
  <si>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</si>
  <si>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</si>
  <si>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</si>
  <si>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</si>
  <si>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</si>
  <si>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</si>
  <si>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</si>
  <si>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</si>
  <si>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</si>
  <si>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</si>
  <si>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</si>
  <si>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</si>
  <si>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</si>
  <si>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</si>
  <si>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</si>
  <si>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</si>
  <si>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</si>
  <si>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</si>
  <si>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</si>
  <si>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</si>
  <si>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</si>
  <si>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</si>
  <si>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</si>
  <si>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</si>
  <si>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</si>
  <si>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</si>
  <si>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</si>
  <si>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</si>
  <si>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</si>
  <si>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</si>
  <si>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</si>
  <si>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</si>
  <si>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</si>
  <si>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</si>
  <si>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</si>
  <si>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</si>
  <si>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</si>
  <si>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</si>
  <si>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</si>
  <si>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</si>
  <si>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</si>
  <si>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</si>
  <si>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</si>
  <si>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</si>
  <si>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</si>
  <si>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</si>
  <si>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</si>
  <si>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</si>
  <si>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</si>
  <si>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</si>
  <si>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</si>
  <si>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</si>
  <si>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</si>
  <si>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</si>
  <si>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</si>
  <si>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</si>
  <si>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</si>
  <si>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</si>
  <si>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</si>
  <si>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</si>
  <si>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</si>
  <si>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</si>
  <si>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</si>
  <si>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</si>
  <si>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</si>
  <si>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</si>
  <si>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</si>
  <si>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</si>
  <si>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</si>
  <si>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</si>
  <si>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</si>
  <si>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</si>
  <si>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</si>
  <si>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</si>
  <si>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</si>
  <si>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</si>
  <si>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</si>
  <si>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</si>
  <si>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</si>
  <si>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</si>
  <si>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</si>
  <si>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</si>
  <si>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</si>
  <si>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</si>
  <si>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</si>
  <si>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</si>
  <si>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</si>
  <si>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</si>
  <si>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</si>
  <si>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</si>
  <si>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</si>
  <si>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</si>
  <si>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</si>
  <si>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</si>
  <si>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</si>
  <si>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</si>
  <si>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</si>
  <si>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</si>
  <si>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</si>
  <si>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</si>
  <si>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</si>
  <si>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</si>
  <si>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</si>
  <si>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</si>
  <si>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</si>
  <si>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</si>
  <si>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</si>
  <si>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</si>
  <si>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</si>
  <si>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</si>
  <si>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</si>
  <si>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</si>
  <si>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</si>
  <si>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</si>
  <si>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</si>
  <si>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</si>
  <si>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</si>
  <si>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</si>
  <si>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</si>
  <si>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</si>
  <si>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</si>
  <si>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</si>
  <si>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</si>
  <si>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</si>
  <si>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</si>
  <si>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</si>
  <si>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</si>
  <si>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</si>
  <si>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</si>
  <si>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</si>
  <si>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</si>
  <si>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</si>
  <si>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</si>
  <si>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</si>
  <si>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</si>
  <si>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</si>
  <si>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</si>
  <si>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</si>
  <si>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</si>
  <si>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</si>
  <si>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</si>
  <si>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</si>
  <si>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</si>
  <si>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</si>
  <si>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</si>
  <si>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</si>
  <si>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</si>
  <si>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</si>
  <si>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</si>
  <si>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</si>
  <si>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</si>
  <si>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</si>
  <si>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</si>
  <si>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</si>
  <si>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</si>
  <si>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</si>
  <si>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</si>
  <si>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</si>
  <si>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</si>
  <si>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</si>
  <si>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</si>
  <si>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</si>
  <si>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</si>
  <si>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</si>
  <si>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</si>
  <si>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</si>
  <si>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</si>
  <si>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</si>
  <si>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</si>
  <si>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</si>
  <si>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</si>
  <si>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</si>
  <si>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</si>
  <si>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</si>
  <si>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</si>
  <si>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</si>
  <si>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</si>
  <si>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</si>
  <si>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</si>
  <si>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</si>
  <si>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</si>
  <si>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</si>
  <si>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</si>
  <si>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</si>
  <si>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</si>
  <si>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</si>
  <si>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</si>
  <si>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</si>
  <si>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</si>
  <si>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</si>
  <si>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</si>
  <si>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</si>
  <si>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</si>
  <si>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</si>
  <si>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</si>
  <si>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</si>
  <si>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</si>
  <si>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</si>
  <si>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</si>
  <si>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</si>
  <si>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</si>
  <si>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</si>
  <si>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</si>
  <si>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</si>
  <si>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</si>
  <si>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</si>
  <si>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</si>
  <si>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</si>
  <si>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</si>
  <si>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</si>
  <si>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</si>
  <si>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</si>
  <si>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</si>
  <si>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</si>
  <si>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</si>
  <si>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</si>
  <si>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</si>
  <si>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</si>
  <si>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</si>
  <si>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</si>
  <si>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</si>
  <si>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</si>
  <si>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</si>
  <si>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</si>
  <si>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</si>
  <si>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</si>
  <si>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</si>
  <si>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</si>
  <si>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</si>
  <si>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</si>
  <si>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</si>
  <si>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</si>
  <si>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</si>
  <si>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</si>
  <si>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</si>
  <si>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</si>
  <si>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</si>
  <si>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</si>
  <si>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</si>
  <si>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</si>
  <si>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</si>
  <si>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</si>
  <si>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</si>
  <si>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</si>
  <si>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</si>
  <si>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</si>
  <si>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</si>
  <si>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</si>
  <si>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</si>
  <si>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</si>
  <si>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</si>
  <si>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</si>
  <si>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</si>
  <si>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</si>
  <si>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</si>
  <si>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</si>
  <si>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</si>
  <si>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</si>
  <si>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</si>
  <si>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</si>
  <si>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</si>
  <si>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</si>
  <si>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</si>
  <si>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</si>
  <si>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</si>
  <si>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</si>
  <si>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</si>
  <si>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</si>
  <si>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</si>
  <si>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</si>
  <si>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</si>
  <si>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</si>
  <si>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</si>
  <si>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</si>
  <si>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</si>
  <si>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</si>
  <si>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</si>
  <si>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</si>
  <si>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</si>
  <si>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</si>
  <si>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</si>
  <si>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</si>
  <si>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</si>
  <si>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</si>
  <si>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</si>
  <si>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</si>
  <si>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</si>
  <si>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</si>
  <si>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</si>
  <si>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</si>
  <si>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</si>
  <si>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</si>
  <si>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</si>
  <si>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</si>
  <si>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</si>
  <si>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</si>
  <si>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</si>
  <si>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</si>
  <si>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</si>
  <si>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</si>
  <si>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</si>
  <si>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</si>
  <si>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</si>
  <si>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</si>
  <si>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</si>
  <si>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</si>
  <si>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</si>
  <si>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</si>
  <si>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</si>
  <si>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</si>
  <si>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</si>
  <si>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</si>
  <si>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</si>
  <si>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</si>
  <si>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</si>
  <si>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</si>
  <si>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</si>
  <si>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</si>
  <si>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</si>
  <si>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</si>
  <si>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</si>
  <si>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</si>
  <si>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</si>
  <si>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</si>
  <si>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</si>
  <si>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</si>
  <si>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</si>
  <si>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</si>
  <si>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</si>
  <si>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</si>
  <si>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</si>
  <si>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</si>
  <si>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</si>
  <si>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</si>
  <si>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</si>
  <si>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</si>
  <si>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</si>
  <si>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</si>
  <si>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</si>
  <si>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</si>
  <si>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</si>
  <si>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</si>
  <si>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</si>
  <si>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</si>
  <si>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</si>
  <si>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</si>
  <si>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</si>
  <si>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</si>
  <si>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</si>
  <si>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</si>
  <si>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</si>
  <si>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</si>
  <si>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</si>
  <si>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</si>
  <si>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</si>
  <si>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</si>
  <si>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</si>
  <si>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</si>
  <si>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</si>
  <si>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</si>
  <si>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</si>
  <si>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</si>
  <si>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</si>
  <si>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</si>
  <si>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</si>
  <si>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</si>
  <si>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</si>
  <si>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</si>
  <si>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</si>
  <si>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</si>
  <si>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</si>
  <si>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</si>
  <si>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</si>
  <si>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</si>
  <si>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</si>
  <si>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</si>
  <si>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</si>
  <si>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</si>
  <si>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</si>
  <si>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</si>
  <si>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</si>
  <si>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</si>
  <si>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</si>
  <si>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</si>
  <si>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</si>
  <si>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</si>
  <si>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</si>
  <si>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</si>
  <si>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</si>
  <si>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</si>
  <si>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</si>
  <si>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</si>
  <si>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</si>
  <si>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</si>
  <si>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</si>
  <si>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</si>
  <si>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</si>
  <si>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</si>
  <si>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</si>
  <si>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</si>
  <si>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</si>
  <si>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</si>
  <si>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</si>
  <si>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</si>
  <si>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</si>
  <si>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</si>
  <si>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</si>
  <si>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</si>
  <si>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</si>
  <si>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</si>
  <si>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</si>
  <si>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</si>
  <si>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</si>
  <si>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</si>
  <si>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</si>
  <si>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</si>
  <si>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</si>
  <si>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</si>
  <si>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</si>
  <si>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</si>
  <si>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</si>
  <si>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</si>
  <si>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</si>
  <si>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</si>
  <si>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</si>
  <si>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</si>
  <si>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</si>
  <si>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</si>
  <si>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</si>
  <si>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</si>
  <si>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</si>
  <si>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</si>
  <si>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</si>
  <si>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</si>
  <si>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</si>
  <si>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</si>
  <si>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</si>
  <si>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</si>
  <si>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</si>
  <si>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</si>
  <si>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</si>
  <si>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</si>
  <si>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</si>
  <si>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</si>
  <si>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</si>
  <si>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</si>
  <si>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</si>
  <si>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</si>
  <si>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</si>
  <si>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</si>
  <si>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</si>
  <si>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</si>
  <si>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</si>
  <si>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</si>
  <si>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</si>
  <si>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</si>
  <si>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</si>
  <si>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</si>
  <si>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</si>
  <si>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</si>
  <si>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</si>
  <si>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</si>
  <si>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</si>
  <si>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</si>
  <si>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</si>
  <si>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</si>
  <si>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</si>
  <si>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</si>
  <si>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</si>
  <si>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</si>
  <si>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</si>
  <si>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</si>
  <si>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</si>
  <si>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</si>
  <si>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</si>
  <si>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</si>
  <si>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</si>
  <si>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</si>
  <si>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</si>
  <si>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</si>
  <si>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</si>
  <si>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</si>
  <si>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</si>
  <si>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</si>
  <si>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</si>
  <si>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</si>
  <si>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</si>
  <si>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</si>
  <si>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</si>
  <si>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</si>
  <si>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</si>
  <si>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</si>
  <si>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</si>
  <si>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</si>
  <si>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</si>
  <si>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</si>
  <si>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</si>
  <si>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</si>
  <si>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</si>
  <si>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</si>
  <si>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</si>
  <si>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</si>
  <si>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</si>
  <si>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</si>
  <si>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</si>
  <si>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</si>
  <si>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</si>
  <si>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</si>
  <si>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</si>
  <si>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</si>
  <si>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</si>
  <si>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</si>
  <si>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</si>
  <si>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</si>
  <si>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</si>
  <si>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</si>
  <si>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</si>
  <si>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</si>
  <si>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</si>
  <si>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</si>
  <si>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</si>
  <si>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</si>
  <si>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</si>
  <si>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</si>
  <si>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</si>
  <si>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</si>
  <si>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</si>
  <si>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</si>
  <si>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</si>
  <si>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</si>
  <si>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</si>
  <si>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</si>
  <si>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</si>
  <si>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</si>
  <si>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</si>
  <si>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</si>
  <si>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</si>
  <si>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</si>
  <si>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</si>
  <si>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</si>
  <si>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</si>
  <si>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</si>
  <si>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</si>
  <si>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</si>
  <si>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</si>
  <si>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</si>
  <si>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</si>
  <si>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</si>
  <si>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</si>
  <si>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</si>
  <si>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</si>
  <si>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</si>
  <si>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</si>
  <si>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</si>
  <si>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</si>
  <si>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</si>
  <si>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</si>
  <si>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</si>
  <si>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</si>
  <si>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</si>
  <si>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</si>
  <si>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</si>
  <si>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</si>
  <si>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</si>
  <si>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</si>
  <si>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</si>
  <si>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</si>
  <si>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</si>
  <si>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</si>
  <si>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</si>
  <si>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</si>
  <si>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</si>
  <si>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</si>
  <si>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</si>
  <si>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</si>
  <si>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</si>
  <si>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</si>
  <si>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</si>
  <si>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</si>
  <si>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</si>
  <si>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</si>
  <si>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</si>
  <si>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</si>
  <si>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</si>
  <si>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</si>
  <si>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</si>
  <si>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</si>
  <si>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</si>
  <si>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</si>
  <si>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</si>
  <si>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</si>
  <si>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</si>
  <si>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</si>
  <si>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</si>
  <si>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</si>
  <si>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</si>
  <si>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</si>
  <si>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</si>
  <si>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</si>
  <si>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</si>
  <si>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</si>
  <si>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</si>
  <si>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</si>
  <si>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</si>
  <si>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</si>
  <si>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</si>
  <si>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</si>
  <si>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</si>
  <si>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</si>
  <si>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</si>
  <si>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</si>
  <si>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</si>
  <si>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</si>
  <si>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</si>
  <si>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</si>
  <si>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</si>
  <si>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</si>
  <si>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</si>
  <si>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</si>
  <si>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</si>
  <si>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</si>
  <si>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</si>
  <si>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</si>
  <si>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</si>
  <si>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</si>
  <si>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</si>
  <si>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</si>
  <si>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</si>
  <si>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</si>
  <si>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</si>
  <si>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</si>
  <si>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</si>
  <si>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</si>
  <si>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</si>
  <si>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</si>
  <si>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</si>
  <si>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</si>
  <si>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</si>
  <si>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</si>
  <si>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</si>
  <si>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</si>
  <si>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</si>
  <si>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</si>
  <si>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</si>
  <si>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</si>
  <si>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</si>
  <si>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</si>
  <si>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</si>
  <si>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</si>
  <si>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</si>
  <si>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</si>
  <si>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</si>
  <si>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</si>
  <si>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</si>
  <si>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</si>
  <si>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</si>
  <si>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</si>
  <si>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</si>
  <si>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</si>
  <si>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</si>
  <si>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</si>
  <si>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</si>
  <si>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</si>
  <si>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</si>
  <si>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</si>
  <si>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</si>
  <si>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</si>
  <si>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</si>
  <si>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</si>
  <si>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</si>
  <si>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</si>
  <si>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</si>
  <si>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</si>
  <si>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</si>
  <si>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</si>
  <si>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</si>
  <si>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</si>
  <si>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</si>
  <si>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</si>
  <si>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</si>
  <si>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</si>
  <si>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</si>
  <si>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</si>
  <si>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</si>
  <si>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</si>
  <si>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</si>
  <si>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</si>
  <si>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</si>
  <si>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</si>
  <si>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</si>
  <si>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</si>
  <si>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</si>
  <si>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</si>
  <si>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</si>
  <si>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</si>
  <si>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</si>
  <si>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</si>
  <si>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</si>
  <si>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</si>
  <si>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</si>
  <si>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</si>
  <si>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</si>
  <si>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</si>
  <si>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</si>
  <si>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</si>
  <si>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</si>
  <si>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</si>
  <si>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</si>
  <si>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</si>
  <si>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</si>
  <si>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</si>
  <si>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</si>
  <si>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</si>
  <si>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</si>
  <si>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</si>
  <si>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</si>
  <si>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</si>
  <si>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</si>
  <si>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</si>
  <si>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</si>
  <si>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</si>
  <si>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</si>
  <si>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</si>
  <si>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</si>
  <si>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</si>
  <si>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</si>
  <si>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</si>
  <si>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</si>
  <si>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</si>
  <si>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</si>
  <si>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</si>
  <si>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</si>
  <si>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</si>
  <si>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</si>
  <si>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</si>
  <si>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</si>
  <si>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</si>
  <si>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</si>
  <si>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</si>
  <si>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</si>
  <si>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</si>
  <si>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</si>
  <si>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</si>
  <si>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</si>
  <si>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</si>
  <si>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</si>
  <si>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</si>
  <si>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</si>
  <si>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</si>
  <si>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</si>
  <si>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</si>
  <si>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</si>
  <si>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</si>
  <si>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</si>
  <si>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</si>
  <si>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</si>
  <si>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</si>
  <si>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</si>
  <si>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</si>
  <si>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</si>
  <si>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</si>
  <si>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</si>
  <si>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</si>
  <si>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</si>
  <si>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</si>
  <si>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</si>
  <si>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</si>
  <si>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</si>
  <si>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</si>
  <si>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</si>
  <si>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</si>
  <si>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</si>
  <si>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</si>
  <si>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</si>
  <si>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</si>
  <si>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</si>
  <si>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</si>
  <si>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</si>
  <si>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</si>
  <si>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</si>
  <si>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</si>
  <si>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</si>
  <si>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</si>
  <si>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</si>
  <si>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</si>
  <si>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</si>
  <si>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</si>
  <si>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</si>
  <si>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</si>
  <si>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</si>
  <si>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</si>
  <si>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</si>
  <si>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</si>
  <si>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</si>
  <si>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</si>
  <si>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</si>
  <si>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</si>
  <si>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</si>
  <si>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</si>
  <si>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</si>
  <si>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</si>
  <si>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</si>
  <si>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</si>
  <si>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</si>
  <si>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</si>
  <si>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</si>
  <si>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</si>
  <si>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</si>
  <si>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</si>
  <si>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</si>
  <si>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</si>
  <si>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</si>
  <si>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</si>
  <si>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</si>
  <si>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</si>
  <si>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</si>
  <si>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</si>
  <si>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</si>
  <si>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</si>
  <si>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</si>
  <si>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</si>
  <si>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</si>
  <si>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</si>
  <si>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</si>
  <si>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</si>
  <si>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</si>
  <si>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</si>
  <si>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</si>
  <si>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</si>
  <si>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</si>
  <si>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</si>
  <si>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</si>
  <si>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</si>
  <si>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</si>
  <si>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</si>
  <si>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</si>
  <si>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</si>
  <si>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</si>
  <si>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</si>
  <si>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</si>
  <si>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</si>
  <si>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</si>
  <si>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</si>
  <si>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</si>
  <si>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</si>
  <si>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</si>
  <si>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</si>
  <si>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</si>
  <si>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</si>
  <si>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</si>
  <si>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</si>
  <si>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</si>
  <si>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</si>
  <si>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</si>
  <si>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</si>
  <si>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</si>
  <si>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</si>
  <si>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</si>
  <si>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</si>
  <si>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</si>
  <si>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</si>
  <si>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</si>
  <si>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</si>
  <si>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</si>
  <si>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</si>
  <si>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</si>
  <si>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</si>
  <si>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</si>
  <si>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</si>
  <si>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</si>
  <si>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</si>
  <si>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</si>
  <si>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</si>
  <si>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</si>
  <si>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</si>
  <si>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</si>
  <si>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</si>
  <si>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</si>
  <si>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</si>
  <si>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</si>
  <si>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</si>
  <si>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</si>
  <si>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</si>
  <si>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</si>
  <si>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</si>
  <si>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</si>
  <si>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</si>
  <si>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</si>
  <si>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</si>
  <si>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</si>
  <si>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</si>
  <si>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</si>
  <si>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</si>
  <si>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</si>
  <si>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</si>
  <si>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</si>
  <si>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</si>
  <si>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</si>
  <si>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</si>
  <si>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</si>
  <si>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</si>
  <si>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</si>
  <si>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</si>
  <si>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</si>
  <si>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</si>
  <si>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</si>
  <si>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</si>
  <si>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</si>
  <si>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</si>
  <si>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</si>
  <si>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</si>
  <si>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</si>
  <si>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</si>
  <si>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</si>
  <si>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</si>
  <si>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</si>
  <si>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</si>
  <si>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</si>
  <si>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</si>
  <si>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</si>
  <si>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</si>
  <si>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</si>
  <si>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</si>
  <si>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</si>
  <si>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</si>
  <si>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</si>
  <si>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</si>
  <si>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</si>
  <si>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</si>
  <si>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</si>
  <si>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</si>
  <si>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</si>
  <si>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</si>
  <si>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</si>
  <si>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</si>
  <si>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</si>
  <si>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</si>
  <si>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</si>
  <si>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</si>
  <si>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</si>
  <si>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</si>
  <si>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</si>
  <si>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</si>
  <si>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</si>
  <si>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</si>
  <si>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</si>
  <si>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</si>
  <si>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</si>
  <si>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</si>
  <si>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</si>
  <si>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</si>
  <si>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</si>
  <si>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</si>
  <si>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</si>
  <si>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</si>
  <si>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</si>
  <si>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</si>
  <si>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</si>
  <si>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</si>
  <si>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</si>
  <si>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</si>
  <si>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</si>
  <si>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</si>
  <si>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</si>
  <si>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</si>
  <si>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</si>
  <si>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</si>
  <si>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</si>
  <si>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</si>
  <si>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</si>
  <si>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</si>
  <si>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</si>
  <si>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</si>
  <si>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</si>
  <si>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</si>
  <si>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</si>
  <si>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</si>
  <si>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</si>
  <si>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</si>
  <si>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</si>
  <si>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</si>
  <si>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</si>
  <si>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</si>
  <si>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</si>
  <si>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</si>
  <si>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</si>
  <si>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</si>
  <si>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</si>
  <si>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</si>
  <si>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</si>
  <si>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</si>
  <si>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</si>
  <si>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</si>
  <si>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</si>
  <si>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</si>
  <si>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</si>
  <si>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</si>
  <si>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</si>
  <si>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</si>
  <si>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</si>
  <si>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</si>
  <si>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</si>
  <si>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</si>
  <si>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</si>
  <si>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</si>
  <si>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</si>
  <si>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</si>
  <si>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</si>
  <si>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</si>
  <si>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</si>
  <si>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</si>
  <si>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</si>
  <si>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</si>
  <si>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</si>
  <si>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</si>
  <si>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</si>
  <si>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</si>
  <si>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</si>
  <si>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</si>
  <si>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</si>
  <si>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</si>
  <si>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</si>
  <si>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</si>
  <si>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</si>
  <si>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</si>
  <si>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</si>
  <si>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</si>
  <si>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</si>
  <si>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</si>
  <si>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</si>
  <si>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</si>
  <si>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</si>
  <si>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</si>
  <si>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</si>
  <si>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</si>
  <si>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</si>
  <si>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</si>
  <si>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</si>
  <si>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</si>
  <si>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</si>
  <si>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</si>
  <si>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</si>
  <si>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</si>
  <si>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</si>
  <si>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</si>
  <si>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</si>
  <si>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</si>
  <si>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</si>
  <si>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</si>
  <si>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</si>
  <si>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</si>
  <si>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</si>
  <si>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</si>
  <si>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</si>
  <si>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</si>
  <si>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</si>
  <si>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</si>
  <si>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</si>
  <si>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</si>
  <si>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</si>
  <si>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</si>
  <si>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</si>
  <si>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</si>
  <si>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</si>
  <si>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</si>
  <si>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</si>
  <si>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</si>
  <si>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</si>
  <si>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</si>
  <si>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</si>
  <si>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</si>
  <si>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</si>
  <si>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</si>
  <si>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</si>
  <si>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</si>
  <si>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</si>
  <si>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</si>
  <si>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</si>
  <si>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</si>
  <si>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</si>
  <si>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</si>
  <si>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</si>
  <si>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</si>
  <si>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</si>
  <si>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</si>
  <si>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</si>
  <si>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</si>
  <si>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</si>
  <si>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</si>
  <si>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</si>
  <si>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</si>
  <si>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</si>
  <si>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</si>
  <si>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</si>
  <si>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</si>
  <si>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</si>
  <si>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</si>
  <si>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</si>
  <si>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</si>
  <si>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</si>
  <si>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</si>
  <si>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</si>
  <si>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</si>
  <si>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</si>
  <si>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</si>
  <si>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</si>
  <si>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</si>
  <si>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</si>
  <si>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</si>
  <si>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</si>
  <si>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</si>
  <si>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</si>
  <si>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</si>
  <si>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</si>
  <si>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</si>
  <si>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</si>
  <si>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</si>
  <si>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</si>
  <si>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</si>
  <si>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</si>
  <si>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</si>
  <si>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</si>
  <si>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</si>
  <si>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</si>
  <si>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</si>
  <si>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</si>
  <si>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</si>
  <si>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</si>
  <si>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</si>
  <si>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</si>
  <si>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</si>
  <si>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</si>
  <si>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</si>
  <si>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</si>
  <si>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</si>
  <si>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</si>
  <si>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</si>
  <si>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</si>
  <si>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</si>
  <si>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</si>
  <si>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</si>
  <si>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</si>
  <si>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</si>
  <si>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</si>
  <si>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</si>
  <si>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</si>
  <si>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</si>
  <si>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</si>
  <si>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</si>
  <si>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</si>
  <si>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</si>
  <si>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</si>
  <si>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</si>
  <si>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</si>
  <si>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</si>
  <si>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</si>
  <si>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</si>
  <si>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</si>
  <si>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</si>
  <si>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</si>
  <si>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</si>
  <si>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</si>
  <si>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</si>
  <si>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</si>
  <si>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</si>
  <si>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</si>
  <si>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</si>
  <si>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</si>
  <si>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</si>
  <si>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</si>
  <si>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</si>
  <si>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</si>
  <si>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</si>
  <si>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</si>
  <si>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</si>
  <si>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</si>
  <si>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</si>
  <si>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</si>
  <si>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</si>
  <si>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</si>
  <si>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</si>
  <si>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</si>
  <si>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</si>
  <si>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</si>
  <si>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</si>
  <si>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</si>
  <si>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</si>
  <si>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</si>
  <si>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</si>
  <si>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</si>
  <si>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</si>
  <si>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</si>
  <si>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</si>
  <si>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</si>
  <si>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</si>
  <si>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</si>
  <si>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</si>
  <si>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</si>
  <si>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</si>
  <si>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</si>
  <si>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</si>
  <si>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</si>
  <si>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</si>
  <si>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</si>
  <si>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</si>
  <si>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</si>
  <si>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</si>
  <si>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</si>
  <si>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</si>
  <si>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</si>
  <si>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</si>
  <si>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</si>
  <si>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</si>
  <si>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</si>
  <si>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</si>
  <si>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</si>
  <si>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</si>
  <si>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</si>
  <si>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</si>
  <si>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</si>
  <si>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</si>
  <si>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</si>
  <si>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</si>
  <si>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</si>
  <si>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</si>
  <si>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</si>
  <si>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</si>
  <si>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</si>
  <si>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</si>
  <si>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</si>
  <si>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</si>
  <si>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</si>
  <si>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</si>
  <si>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</si>
  <si>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</si>
  <si>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</si>
  <si>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</si>
  <si>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</si>
  <si>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</si>
  <si>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</si>
  <si>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</si>
  <si>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</si>
  <si>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</si>
  <si>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</si>
  <si>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</si>
  <si>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</si>
  <si>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</si>
  <si>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</si>
  <si>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</si>
  <si>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</si>
  <si>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</si>
  <si>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</si>
  <si>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</si>
  <si>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</si>
  <si>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</si>
  <si>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</si>
  <si>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</si>
  <si>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</si>
  <si>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</si>
  <si>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</si>
  <si>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</si>
  <si>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</si>
  <si>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</si>
  <si>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</si>
  <si>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</si>
  <si>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</si>
  <si>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</si>
  <si>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</si>
  <si>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</si>
  <si>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</si>
  <si>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</si>
  <si>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</si>
  <si>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</si>
  <si>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</si>
  <si>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</si>
  <si>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</si>
  <si>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</si>
  <si>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</si>
  <si>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</si>
  <si>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</si>
  <si>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</si>
  <si>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</si>
  <si>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</si>
  <si>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</si>
  <si>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</si>
  <si>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</si>
  <si>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</si>
  <si>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</si>
  <si>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</si>
  <si>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</si>
  <si>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</si>
  <si>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</si>
  <si>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</si>
  <si>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</si>
  <si>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</si>
  <si>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</si>
  <si>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</si>
  <si>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</si>
  <si>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</si>
  <si>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</si>
  <si>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</si>
  <si>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</si>
  <si>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</si>
  <si>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</si>
  <si>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</si>
  <si>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</si>
  <si>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</si>
  <si>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</si>
  <si>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</si>
  <si>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</si>
  <si>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</si>
  <si>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</si>
  <si>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</si>
  <si>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</si>
  <si>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</si>
  <si>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</si>
  <si>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</si>
  <si>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</si>
  <si>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</si>
  <si>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</si>
  <si>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</si>
  <si>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</si>
  <si>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</si>
  <si>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</si>
  <si>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</si>
  <si>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</si>
  <si>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</si>
  <si>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</si>
  <si>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</si>
  <si>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</si>
  <si>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</si>
  <si>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</si>
  <si>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</si>
  <si>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</si>
  <si>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</si>
  <si>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</si>
  <si>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</si>
  <si>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</si>
  <si>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</si>
  <si>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</si>
  <si>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</si>
  <si>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</si>
  <si>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</si>
  <si>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</si>
  <si>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</si>
  <si>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</si>
  <si>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</si>
  <si>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</si>
  <si>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</si>
  <si>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</si>
  <si>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</si>
  <si>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</si>
  <si>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</si>
  <si>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</si>
  <si>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</si>
  <si>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</si>
  <si>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</si>
  <si>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</si>
  <si>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</si>
  <si>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</si>
  <si>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</si>
  <si>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</si>
  <si>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</si>
  <si>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</si>
  <si>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</si>
  <si>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</si>
  <si>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</si>
  <si>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</si>
  <si>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</si>
  <si>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</si>
  <si>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</si>
  <si>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</si>
  <si>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</si>
  <si>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</si>
  <si>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</si>
  <si>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</si>
  <si>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</si>
  <si>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</si>
  <si>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</si>
  <si>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</si>
  <si>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</si>
  <si>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</si>
  <si>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</si>
  <si>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</si>
  <si>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</si>
  <si>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</si>
  <si>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</si>
  <si>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</si>
  <si>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</si>
  <si>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</si>
  <si>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</si>
  <si>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</si>
  <si>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</si>
  <si>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</si>
  <si>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</si>
  <si>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</si>
  <si>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</si>
  <si>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</si>
  <si>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</si>
  <si>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</si>
  <si>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</si>
  <si>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</si>
  <si>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</si>
  <si>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</si>
  <si>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</si>
  <si>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</si>
  <si>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</si>
  <si>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</si>
  <si>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</si>
  <si>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</si>
  <si>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</si>
  <si>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</si>
  <si>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</si>
  <si>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</si>
  <si>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</si>
  <si>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</si>
  <si>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</si>
  <si>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</si>
  <si>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</si>
  <si>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</si>
  <si>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</si>
  <si>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</si>
  <si>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</si>
  <si>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</si>
  <si>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</si>
  <si>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</si>
  <si>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</si>
  <si>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</si>
  <si>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</si>
  <si>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</si>
  <si>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</si>
  <si>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</si>
  <si>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</si>
  <si>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</si>
  <si>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</si>
  <si>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</si>
  <si>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</si>
  <si>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</si>
  <si>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</si>
  <si>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</si>
  <si>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</si>
  <si>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</si>
  <si>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</si>
  <si>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</si>
  <si>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</si>
  <si>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</si>
  <si>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</si>
  <si>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</si>
  <si>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</si>
  <si>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</si>
  <si>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</si>
  <si>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</si>
  <si>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</si>
  <si>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</si>
  <si>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</si>
  <si>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</si>
  <si>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</si>
  <si>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</si>
  <si>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</si>
  <si>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</si>
  <si>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</si>
  <si>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</si>
  <si>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</si>
  <si>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</si>
  <si>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</si>
  <si>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</si>
  <si>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</si>
  <si>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</si>
  <si>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</si>
  <si>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</si>
  <si>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</si>
  <si>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</si>
  <si>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</si>
  <si>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</si>
  <si>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</si>
  <si>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</si>
  <si>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</si>
  <si>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</si>
  <si>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</si>
  <si>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</si>
  <si>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</si>
  <si>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</si>
  <si>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</si>
  <si>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</si>
  <si>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</si>
  <si>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</si>
  <si>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</si>
  <si>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</si>
  <si>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</si>
  <si>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</si>
  <si>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</si>
  <si>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</si>
  <si>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</si>
  <si>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</si>
  <si>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</si>
  <si>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</si>
  <si>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</si>
  <si>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</si>
  <si>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</si>
  <si>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</si>
  <si>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</si>
  <si>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</si>
  <si>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</si>
  <si>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</si>
  <si>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</si>
  <si>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</si>
  <si>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</si>
  <si>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</si>
  <si>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</si>
  <si>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</si>
  <si>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</si>
  <si>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</si>
  <si>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</si>
  <si>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</si>
  <si>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</si>
  <si>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</si>
  <si>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</si>
  <si>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</si>
  <si>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</si>
  <si>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</si>
  <si>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</si>
  <si>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</si>
  <si>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</si>
  <si>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</si>
  <si>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</si>
  <si>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</si>
  <si>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</si>
  <si>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</si>
  <si>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</si>
  <si>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</si>
  <si>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</si>
  <si>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</si>
  <si>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</si>
  <si>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</si>
  <si>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</si>
  <si>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</si>
  <si>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</si>
  <si>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</si>
  <si>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</si>
  <si>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</si>
  <si>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</si>
  <si>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</si>
  <si>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</si>
  <si>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</si>
  <si>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</si>
  <si>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</si>
  <si>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</si>
  <si>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</si>
  <si>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</si>
  <si>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</si>
  <si>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</si>
  <si>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</si>
  <si>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</si>
  <si>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</si>
  <si>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</si>
  <si>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</si>
  <si>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</si>
  <si>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</si>
  <si>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</si>
  <si>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</si>
  <si>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</si>
  <si>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</si>
  <si>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</si>
  <si>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</si>
  <si>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</si>
  <si>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</si>
  <si>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</si>
  <si>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</si>
  <si>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</si>
  <si>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</si>
  <si>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</si>
  <si>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</si>
  <si>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</si>
  <si>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</si>
  <si>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</si>
  <si>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</si>
  <si>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</si>
  <si>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</si>
  <si>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</si>
  <si>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</si>
  <si>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</si>
  <si>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</si>
  <si>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</si>
  <si>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</si>
  <si>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</si>
  <si>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</si>
  <si>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</si>
  <si>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</si>
  <si>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</si>
  <si>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</si>
  <si>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</si>
  <si>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</si>
  <si>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</si>
  <si>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</si>
  <si>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</si>
  <si>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</si>
  <si>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</si>
  <si>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</si>
  <si>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</si>
  <si>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</si>
  <si>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</si>
  <si>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</si>
  <si>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</si>
  <si>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</si>
  <si>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</si>
  <si>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</si>
  <si>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</si>
  <si>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</si>
  <si>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</si>
  <si>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</si>
  <si>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</si>
  <si>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</si>
  <si>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</si>
  <si>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</si>
  <si>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</si>
  <si>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</si>
  <si>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</si>
  <si>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</si>
  <si>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</si>
  <si>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</si>
  <si>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</si>
  <si>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</si>
  <si>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</si>
  <si>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</si>
  <si>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</si>
  <si>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</si>
  <si>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</si>
  <si>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</si>
  <si>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</si>
  <si>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</si>
  <si>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</si>
  <si>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</si>
  <si>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</si>
  <si>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</si>
  <si>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</si>
  <si>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</si>
  <si>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</si>
  <si>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</si>
  <si>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</si>
  <si>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</si>
  <si>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</si>
  <si>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</si>
  <si>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</si>
  <si>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</si>
  <si>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</si>
  <si>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</si>
  <si>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</si>
  <si>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</si>
  <si>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</si>
  <si>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</si>
  <si>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</si>
  <si>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</si>
  <si>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</si>
  <si>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</si>
  <si>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</si>
  <si>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</si>
  <si>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</si>
  <si>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</si>
  <si>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</si>
  <si>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</si>
  <si>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</si>
  <si>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</si>
  <si>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</si>
  <si>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</si>
  <si>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</si>
  <si>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</si>
  <si>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</si>
  <si>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</si>
  <si>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</si>
  <si>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</si>
  <si>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</si>
  <si>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</si>
  <si>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</si>
  <si>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</si>
  <si>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</si>
  <si>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</si>
  <si>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</si>
  <si>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</si>
  <si>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</si>
  <si>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</si>
  <si>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</si>
  <si>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</si>
  <si>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</si>
  <si>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</si>
  <si>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</si>
  <si>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</si>
  <si>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</si>
  <si>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</si>
  <si>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</si>
  <si>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</si>
  <si>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</si>
  <si>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</si>
  <si>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</si>
  <si>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</si>
  <si>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</si>
  <si>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</si>
  <si>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</si>
  <si>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</si>
  <si>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</si>
  <si>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</si>
  <si>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</si>
  <si>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</si>
  <si>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</si>
  <si>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</si>
  <si>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</si>
  <si>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</si>
  <si>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</si>
  <si>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</si>
  <si>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</si>
  <si>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</si>
  <si>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</si>
  <si>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</si>
  <si>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</si>
  <si>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</si>
  <si>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</si>
  <si>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</si>
  <si>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</si>
  <si>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</si>
  <si>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</si>
  <si>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</si>
  <si>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</si>
  <si>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</si>
  <si>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</si>
  <si>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</si>
  <si>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</si>
  <si>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</si>
  <si>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</si>
  <si>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</si>
  <si>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</si>
  <si>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</si>
  <si>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</si>
  <si>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</si>
  <si>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</si>
  <si>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</si>
  <si>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</si>
  <si>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</si>
  <si>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</si>
  <si>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</si>
  <si>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</si>
  <si>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</si>
  <si>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</si>
  <si>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</si>
  <si>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</si>
  <si>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</si>
  <si>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</si>
  <si>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</si>
  <si>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</si>
  <si>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</si>
  <si>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</si>
  <si>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</si>
  <si>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</si>
  <si>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</si>
  <si>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</si>
  <si>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</si>
  <si>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</si>
  <si>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</si>
  <si>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</si>
  <si>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</si>
  <si>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</si>
  <si>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</si>
  <si>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</si>
  <si>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</si>
  <si>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</si>
  <si>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</si>
  <si>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</si>
  <si>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</si>
  <si>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</si>
  <si>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</si>
  <si>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</si>
  <si>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</si>
  <si>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</si>
  <si>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</si>
  <si>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</si>
  <si>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</si>
  <si>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</si>
  <si>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</si>
  <si>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</si>
  <si>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</si>
  <si>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</si>
  <si>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</si>
  <si>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</si>
  <si>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</si>
  <si>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</si>
  <si>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</si>
  <si>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</si>
  <si>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</si>
  <si>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</si>
  <si>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</si>
  <si>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</si>
  <si>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</si>
  <si>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</si>
  <si>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</si>
  <si>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</si>
  <si>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</si>
  <si>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</si>
  <si>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</si>
  <si>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</si>
  <si>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</si>
  <si>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</si>
  <si>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</si>
  <si>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</si>
  <si>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</si>
  <si>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</si>
  <si>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</si>
  <si>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</si>
  <si>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</si>
  <si>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</si>
  <si>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</si>
  <si>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</si>
  <si>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</si>
  <si>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</si>
  <si>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</si>
  <si>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</si>
  <si>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</si>
  <si>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</si>
  <si>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</si>
  <si>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</si>
  <si>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</si>
  <si>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</si>
  <si>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</si>
  <si>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</si>
  <si>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</si>
  <si>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</si>
  <si>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</si>
  <si>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</si>
  <si>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</si>
  <si>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</si>
  <si>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</si>
  <si>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</si>
  <si>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</si>
  <si>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</si>
  <si>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</si>
  <si>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</si>
  <si>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</si>
  <si>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</si>
  <si>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</si>
  <si>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</si>
  <si>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</si>
  <si>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</si>
  <si>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</si>
  <si>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</si>
  <si>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</si>
  <si>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</si>
  <si>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</si>
  <si>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</si>
  <si>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</si>
  <si>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</si>
  <si>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</si>
  <si>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</si>
  <si>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</si>
  <si>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</si>
  <si>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</si>
  <si>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</si>
  <si>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</si>
  <si>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</si>
  <si>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</si>
  <si>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</si>
  <si>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</si>
  <si>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</si>
  <si>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</si>
  <si>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</si>
  <si>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</si>
  <si>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</si>
  <si>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</si>
  <si>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</si>
  <si>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</si>
  <si>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</si>
  <si>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</si>
  <si>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</si>
  <si>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</si>
  <si>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</si>
  <si>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</si>
  <si>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</si>
  <si>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</si>
  <si>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</si>
  <si>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</si>
  <si>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</si>
  <si>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</si>
  <si>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</si>
  <si>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</si>
  <si>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</si>
  <si>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</si>
  <si>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</si>
  <si>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</si>
  <si>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</si>
  <si>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</si>
  <si>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</si>
  <si>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</si>
  <si>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</si>
  <si>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</si>
  <si>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</si>
  <si>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</si>
  <si>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</si>
  <si>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</si>
  <si>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</si>
  <si>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</si>
  <si>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</si>
  <si>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</si>
  <si>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</si>
  <si>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</si>
  <si>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</si>
  <si>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</si>
  <si>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</si>
  <si>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</si>
  <si>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</si>
  <si>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</si>
  <si>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</si>
  <si>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</si>
  <si>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</si>
  <si>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</si>
  <si>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</si>
  <si>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</si>
  <si>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</si>
  <si>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</si>
  <si>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</si>
  <si>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</si>
  <si>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</si>
  <si>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</si>
  <si>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</si>
  <si>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</si>
  <si>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</si>
  <si>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</si>
  <si>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</si>
  <si>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</si>
  <si>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</si>
  <si>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</si>
  <si>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</si>
  <si>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</si>
  <si>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</si>
  <si>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</si>
  <si>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</si>
  <si>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</si>
  <si>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</si>
  <si>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</si>
  <si>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</si>
  <si>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</si>
  <si>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</si>
  <si>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</si>
  <si>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</si>
  <si>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</si>
  <si>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</si>
  <si>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</si>
  <si>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</si>
  <si>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</si>
  <si>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</si>
  <si>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</si>
  <si>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</si>
  <si>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</si>
  <si>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</si>
  <si>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</si>
  <si>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</si>
  <si>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</si>
  <si>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</si>
  <si>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</si>
  <si>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</si>
  <si>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</si>
  <si>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</si>
  <si>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</si>
  <si>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</si>
  <si>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</si>
  <si>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</si>
  <si>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</si>
  <si>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</si>
  <si>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</si>
  <si>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</si>
  <si>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</si>
  <si>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</si>
  <si>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</si>
  <si>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</si>
  <si>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</si>
  <si>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</si>
  <si>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</si>
  <si>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</si>
  <si>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</si>
  <si>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</si>
  <si>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</si>
  <si>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</si>
  <si>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</si>
  <si>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</si>
  <si>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</si>
  <si>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</si>
  <si>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</si>
  <si>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</si>
  <si>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</si>
  <si>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</si>
  <si>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</si>
  <si>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</si>
  <si>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</si>
  <si>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</si>
  <si>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</si>
  <si>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</si>
  <si>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</si>
  <si>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</si>
  <si>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</si>
  <si>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</si>
  <si>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</si>
  <si>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</si>
  <si>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</si>
  <si>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</si>
  <si>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</si>
  <si>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</si>
  <si>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</si>
  <si>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</si>
  <si>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</si>
  <si>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</si>
  <si>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</si>
  <si>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</si>
  <si>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</si>
  <si>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</si>
  <si>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</si>
  <si>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</si>
  <si>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</si>
  <si>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</si>
  <si>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</si>
  <si>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</si>
  <si>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</si>
  <si>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</si>
  <si>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</si>
  <si>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</si>
  <si>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</si>
  <si>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</si>
  <si>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</si>
  <si>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</si>
  <si>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</si>
  <si>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</si>
  <si>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</si>
  <si>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</si>
  <si>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</si>
  <si>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</si>
  <si>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</si>
  <si>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</si>
  <si>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</si>
  <si>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</si>
  <si>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</si>
  <si>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</si>
  <si>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</si>
  <si>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</si>
  <si>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</si>
  <si>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</si>
  <si>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</si>
  <si>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</si>
  <si>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</si>
  <si>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</si>
  <si>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</si>
  <si>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</si>
  <si>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</si>
  <si>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</si>
  <si>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</si>
  <si>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</si>
  <si>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</si>
  <si>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</si>
  <si>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</si>
  <si>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</si>
  <si>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</si>
  <si>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</si>
  <si>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</si>
  <si>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</si>
  <si>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</si>
  <si>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</si>
  <si>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</si>
  <si>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</si>
  <si>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</si>
  <si>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</si>
  <si>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</si>
  <si>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</si>
  <si>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</si>
  <si>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</si>
  <si>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</si>
  <si>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</si>
  <si>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</si>
  <si>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</si>
  <si>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</si>
  <si>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</si>
  <si>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</si>
  <si>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</si>
  <si>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</si>
  <si>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</si>
  <si>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</si>
  <si>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</si>
  <si>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</si>
  <si>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</si>
  <si>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</si>
  <si>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</si>
  <si>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</si>
  <si>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</si>
  <si>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</si>
  <si>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</si>
  <si>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</si>
  <si>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</si>
  <si>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</si>
  <si>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</si>
  <si>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</si>
  <si>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</si>
  <si>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</si>
  <si>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</si>
  <si>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</si>
  <si>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</si>
  <si>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</si>
  <si>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</si>
  <si>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</si>
  <si>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</si>
  <si>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</si>
  <si>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</si>
  <si>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</si>
  <si>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</si>
  <si>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</si>
  <si>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</si>
  <si>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</si>
  <si>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</si>
  <si>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</si>
  <si>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</si>
  <si>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</si>
  <si>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</si>
  <si>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</si>
  <si>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</si>
  <si>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</si>
  <si>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</si>
  <si>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</si>
  <si>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</si>
  <si>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</si>
  <si>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</si>
  <si>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</si>
  <si>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</si>
  <si>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</si>
  <si>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</si>
  <si>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</si>
  <si>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</si>
  <si>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</si>
  <si>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</si>
  <si>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</si>
  <si>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</si>
  <si>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</si>
  <si>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</si>
  <si>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</si>
  <si>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</si>
  <si>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</si>
  <si>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</si>
  <si>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</si>
  <si>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</si>
  <si>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</si>
  <si>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</si>
  <si>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</si>
  <si>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</si>
  <si>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</si>
  <si>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</si>
  <si>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</si>
  <si>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</si>
  <si>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</si>
  <si>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</si>
  <si>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</si>
  <si>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</si>
  <si>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</si>
  <si>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</si>
  <si>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</si>
  <si>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</si>
  <si>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</si>
  <si>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</si>
  <si>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</si>
  <si>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</si>
  <si>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</si>
  <si>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</si>
  <si>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</si>
  <si>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</si>
  <si>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</si>
  <si>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</si>
  <si>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</si>
  <si>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</si>
  <si>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</si>
  <si>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</si>
  <si>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</si>
  <si>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</si>
  <si>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</si>
  <si>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</si>
  <si>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</si>
  <si>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</si>
  <si>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</si>
  <si>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</si>
  <si>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</si>
  <si>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</si>
  <si>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</si>
  <si>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</si>
  <si>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</si>
  <si>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</si>
  <si>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</si>
  <si>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</si>
  <si>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</si>
  <si>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</si>
  <si>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</si>
  <si>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</si>
  <si>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</si>
  <si>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</si>
  <si>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</si>
  <si>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</si>
  <si>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</si>
  <si>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</si>
  <si>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</si>
  <si>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</si>
  <si>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</si>
  <si>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</si>
  <si>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</si>
  <si>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</si>
  <si>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</si>
  <si>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</si>
  <si>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</si>
  <si>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</si>
  <si>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</si>
  <si>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</si>
  <si>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</si>
  <si>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</si>
  <si>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</si>
  <si>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</si>
  <si>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</si>
  <si>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</si>
  <si>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</si>
  <si>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</si>
  <si>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</si>
  <si>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</si>
  <si>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</si>
  <si>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</si>
  <si>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</si>
  <si>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</si>
  <si>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</si>
  <si>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</si>
  <si>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</si>
  <si>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</si>
  <si>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</si>
  <si>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</si>
  <si>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</si>
  <si>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</si>
  <si>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</si>
  <si>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</si>
  <si>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</si>
  <si>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</si>
  <si>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</si>
  <si>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</si>
  <si>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</si>
  <si>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</si>
  <si>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</si>
  <si>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</si>
  <si>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</si>
  <si>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</si>
  <si>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</si>
  <si>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</si>
  <si>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</si>
  <si>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</si>
  <si>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</si>
  <si>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</si>
  <si>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</si>
  <si>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</si>
  <si>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</si>
  <si>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</si>
  <si>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</si>
  <si>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</si>
  <si>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</si>
  <si>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</si>
  <si>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</si>
  <si>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</si>
  <si>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</si>
  <si>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</si>
  <si>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</si>
  <si>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</si>
  <si>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</si>
  <si>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</si>
  <si>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</si>
  <si>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</si>
  <si>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</si>
  <si>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</si>
  <si>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</si>
  <si>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</si>
  <si>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</si>
  <si>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</si>
  <si>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</si>
  <si>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</si>
  <si>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</si>
  <si>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</si>
  <si>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</si>
  <si>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</si>
  <si>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</si>
  <si>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</si>
  <si>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</si>
  <si>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</si>
  <si>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</si>
  <si>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</si>
  <si>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</si>
  <si>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</si>
  <si>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</si>
  <si>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</si>
  <si>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</si>
  <si>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</si>
  <si>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</si>
  <si>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</si>
  <si>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</si>
  <si>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</si>
  <si>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</si>
  <si>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</si>
  <si>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</si>
  <si>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</si>
  <si>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</si>
  <si>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</si>
  <si>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</si>
  <si>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</si>
  <si>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</si>
  <si>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</si>
  <si>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</si>
  <si>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</si>
  <si>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</si>
  <si>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</si>
  <si>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</si>
  <si>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</si>
  <si>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</si>
  <si>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</si>
  <si>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</si>
  <si>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</si>
  <si>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</si>
  <si>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</si>
  <si>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</si>
  <si>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</si>
  <si>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</si>
  <si>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</si>
  <si>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</si>
  <si>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</si>
  <si>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</si>
  <si>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</si>
  <si>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</si>
  <si>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</si>
  <si>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</si>
  <si>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</si>
  <si>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</si>
  <si>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</si>
  <si>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</si>
  <si>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</si>
  <si>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</si>
  <si>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</si>
  <si>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</si>
  <si>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</si>
  <si>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</si>
  <si>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</si>
  <si>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</si>
  <si>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</si>
  <si>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</si>
  <si>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</si>
  <si>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</si>
  <si>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</si>
  <si>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</si>
  <si>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</si>
  <si>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</si>
  <si>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</si>
  <si>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</si>
  <si>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</si>
  <si>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</si>
  <si>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</si>
  <si>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</si>
  <si>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</si>
  <si>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</si>
  <si>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</si>
  <si>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</si>
  <si>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</si>
  <si>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</si>
  <si>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</si>
  <si>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</si>
  <si>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</si>
  <si>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</si>
  <si>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</si>
  <si>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</si>
  <si>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</si>
  <si>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</si>
  <si>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</si>
  <si>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</si>
  <si>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</si>
  <si>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</si>
  <si>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</si>
  <si>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</si>
  <si>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</si>
  <si>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</si>
  <si>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</si>
  <si>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</si>
  <si>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</si>
  <si>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</si>
  <si>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</si>
  <si>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</si>
  <si>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</si>
  <si>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</si>
  <si>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</si>
  <si>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</si>
  <si>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</si>
  <si>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</si>
  <si>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</si>
  <si>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</si>
  <si>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</si>
  <si>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</si>
  <si>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</si>
  <si>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</si>
  <si>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</si>
  <si>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</si>
  <si>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</si>
  <si>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</si>
  <si>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</si>
  <si>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</si>
  <si>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</si>
  <si>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</si>
  <si>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</si>
  <si>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</si>
  <si>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</si>
  <si>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</si>
  <si>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</si>
  <si>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</si>
  <si>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</si>
  <si>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</si>
  <si>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</si>
  <si>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</si>
  <si>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</si>
  <si>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</si>
  <si>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</si>
  <si>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</si>
  <si>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</si>
  <si>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</si>
  <si>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</si>
  <si>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</si>
  <si>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</si>
  <si>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</si>
  <si>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</si>
  <si>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</si>
  <si>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</si>
  <si>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</si>
  <si>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</si>
  <si>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</si>
  <si>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</si>
  <si>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</si>
  <si>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</si>
  <si>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</si>
  <si>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</si>
  <si>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</si>
  <si>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</si>
  <si>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</si>
  <si>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</si>
  <si>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</si>
  <si>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</si>
  <si>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</si>
  <si>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</si>
  <si>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</si>
  <si>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</si>
  <si>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US</t>
  </si>
  <si>
    <t>YTD US</t>
  </si>
  <si>
    <t>EU Expenses</t>
  </si>
  <si>
    <t>Accrued Liabilities</t>
  </si>
  <si>
    <t>Prepaid Expense:Dublin</t>
  </si>
  <si>
    <t>ASVS</t>
  </si>
  <si>
    <t>SnowFROC</t>
  </si>
  <si>
    <t>Deferred Revenue:SnowFROC</t>
  </si>
  <si>
    <t>Harness</t>
  </si>
  <si>
    <t>NZ Day</t>
  </si>
  <si>
    <t>Xebia</t>
  </si>
  <si>
    <t>Accounting - US</t>
  </si>
  <si>
    <t>Employee Recognition</t>
  </si>
  <si>
    <t>Trademark &amp; Interest</t>
  </si>
  <si>
    <t>YTD US P&amp;L 23 vs 22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</si>
  <si>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</si>
  <si>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</si>
  <si>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</si>
  <si>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</si>
  <si>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</si>
  <si>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</si>
  <si>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</si>
  <si>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</si>
  <si>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</si>
  <si>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</si>
  <si>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</si>
  <si>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</si>
  <si>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</si>
  <si>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</si>
  <si>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</si>
  <si>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</si>
  <si>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</si>
  <si>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</si>
  <si>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</si>
  <si>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</si>
  <si>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</si>
  <si>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</si>
  <si>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</si>
  <si>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</si>
  <si>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</si>
  <si>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</si>
  <si>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</si>
  <si>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</si>
  <si>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</si>
  <si>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</si>
  <si>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</si>
  <si>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</si>
  <si>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</si>
  <si>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</si>
  <si>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</si>
  <si>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</si>
  <si>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</si>
  <si>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</si>
  <si>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</si>
  <si>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</si>
  <si>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</si>
  <si>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</si>
  <si>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</si>
  <si>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</si>
  <si>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</si>
  <si>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</si>
  <si>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</si>
  <si>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</si>
  <si>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</si>
  <si>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</si>
  <si>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</si>
  <si>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</si>
  <si>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</si>
  <si>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</si>
  <si>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</si>
  <si>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</si>
  <si>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</si>
  <si>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</si>
  <si>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</si>
  <si>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</si>
  <si>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</si>
  <si>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</si>
  <si>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</si>
  <si>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APAC Prepaid</t>
  </si>
  <si>
    <t>Membership CC Fees</t>
  </si>
  <si>
    <t xml:space="preserve">Payroll Allocation Calculation </t>
  </si>
  <si>
    <t>Commerce Bank Credit Card</t>
  </si>
  <si>
    <t>3Tenets Consulting</t>
  </si>
  <si>
    <t>CyberRes</t>
  </si>
  <si>
    <t>eShard</t>
  </si>
  <si>
    <t>HUMAN Security Inc</t>
  </si>
  <si>
    <t>FY23 Bud Draft</t>
  </si>
  <si>
    <t>Pacific NorthWest</t>
  </si>
  <si>
    <t>Jozef Sudolsky- Expenses</t>
  </si>
  <si>
    <t>Balance Sheet</t>
  </si>
  <si>
    <t>AR</t>
  </si>
  <si>
    <t>AP</t>
  </si>
  <si>
    <t>Avi D.</t>
  </si>
  <si>
    <t>ox.security</t>
  </si>
  <si>
    <t>SEC Consult Deutschland Unternehmensberat</t>
  </si>
  <si>
    <t>Deferred Revenue:AppSec Dublin 2023</t>
  </si>
  <si>
    <t>Prepaid Expense:Pacific NorthWest</t>
  </si>
  <si>
    <t>Prepaid Expense:Career Fair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</si>
  <si>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</si>
  <si>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</si>
  <si>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</si>
  <si>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</si>
  <si>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</si>
  <si>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</si>
  <si>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</si>
  <si>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</si>
  <si>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</si>
  <si>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</si>
  <si>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</si>
  <si>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</si>
  <si>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</si>
  <si>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>AppSec DC 2023</t>
  </si>
  <si>
    <t>Def Pacific Northwest APPSEC</t>
  </si>
  <si>
    <t>Staff Travel</t>
  </si>
  <si>
    <t>Misc. Conference Expense</t>
  </si>
  <si>
    <t>Insurance</t>
  </si>
  <si>
    <t>Your Membership</t>
  </si>
  <si>
    <t>Deferred Revenue:AppSec DC 2023</t>
  </si>
  <si>
    <t>Deferred Revenue:Def Pacific Northwest APPSEC</t>
  </si>
  <si>
    <t>Deferred Revenue:LASCON</t>
  </si>
  <si>
    <t>DB Systel GmbH</t>
  </si>
  <si>
    <t>HCL Software Products Limited</t>
  </si>
  <si>
    <t>ranryu, Inc.</t>
  </si>
  <si>
    <t>Suspense Payments</t>
  </si>
  <si>
    <t>Undeposited Funds</t>
  </si>
  <si>
    <t>Total Other Current Assets</t>
  </si>
  <si>
    <t>Refunds Payable</t>
  </si>
  <si>
    <t xml:space="preserve">Refunds Payable </t>
  </si>
  <si>
    <t>Suspense</t>
  </si>
  <si>
    <t xml:space="preserve">Undeposited </t>
  </si>
  <si>
    <t xml:space="preserve">Suspense Funds </t>
  </si>
  <si>
    <t>OWASP Montreal</t>
  </si>
  <si>
    <t>FY23 Budget Draft - Approved</t>
  </si>
  <si>
    <t>Prepaid Expense:LASCON</t>
  </si>
  <si>
    <t>Kyle Smith - Expenses</t>
  </si>
  <si>
    <t>Marc Sanchez - Expenses</t>
  </si>
  <si>
    <t>Cilynx LTD</t>
  </si>
  <si>
    <t>Corellium, Inc.</t>
  </si>
  <si>
    <t>Deep Factor</t>
  </si>
  <si>
    <t>Endor Labs, Inc</t>
  </si>
  <si>
    <t>Palo Alto Networks</t>
  </si>
  <si>
    <t>Vulmetric</t>
  </si>
  <si>
    <t>Stripe</t>
  </si>
  <si>
    <t>Split</t>
  </si>
  <si>
    <t xml:space="preserve">Balance </t>
  </si>
  <si>
    <t>Total</t>
  </si>
  <si>
    <t>Def Rev-AppSec DC 2023</t>
  </si>
  <si>
    <t>AppSec Events:2023 Global AppSec DC</t>
  </si>
  <si>
    <t>OSD-4741</t>
  </si>
  <si>
    <t>AMZN Mktp - Lauren to Reimburse</t>
  </si>
  <si>
    <t>Backslash overpayment to be refunded</t>
  </si>
  <si>
    <t>European Central Bank autocharge</t>
  </si>
  <si>
    <t>Microfocus autocharge</t>
  </si>
  <si>
    <r>
      <rPr>
        <b/>
        <i/>
        <sz val="11"/>
        <color rgb="FF0070C0"/>
        <rFont val="Calibri"/>
        <family val="2"/>
        <scheme val="minor"/>
      </rPr>
      <t xml:space="preserve">**Note: </t>
    </r>
    <r>
      <rPr>
        <i/>
        <sz val="11"/>
        <color rgb="FF0070C0"/>
        <rFont val="Calibri"/>
        <family val="2"/>
        <scheme val="minor"/>
      </rPr>
      <t>Undeposited funds account created by AR. These are payments deposited in May that did not hit the bank until June, 2023</t>
    </r>
  </si>
  <si>
    <t>DryRun Security</t>
  </si>
  <si>
    <t>IriusRisk</t>
  </si>
  <si>
    <t>Extra Stripe deposit, likely from Cause Works Program; Tara checking with Dawn</t>
  </si>
  <si>
    <t>Apply unidentified payment to Copper - to confirm account detail</t>
  </si>
  <si>
    <t>129</t>
  </si>
  <si>
    <t>Lauren Thomas Repayment from credit card</t>
  </si>
  <si>
    <t>5.24Deposit</t>
  </si>
  <si>
    <t>Record bounce back of deposited check for Lauren Amazon refund payment 5.22.23</t>
  </si>
  <si>
    <t>May 31, 23</t>
  </si>
  <si>
    <t>May 31, 22</t>
  </si>
  <si>
    <t xml:space="preserve">Balance sheet Year over Year May 23 US Only </t>
  </si>
  <si>
    <t>US P&amp;L YOY May 2023</t>
  </si>
  <si>
    <t>May 2023 Board Summary</t>
  </si>
  <si>
    <t>Prepaid Expense:Singapore</t>
  </si>
  <si>
    <t>Prepaid Expense:DC</t>
  </si>
  <si>
    <t>361-Unique Customer Experience</t>
  </si>
  <si>
    <t>Adrian Wheldon -  Expenses</t>
  </si>
  <si>
    <t>Andrew Howe - Expenses</t>
  </si>
  <si>
    <t>Andrew Pannell Expenses</t>
  </si>
  <si>
    <t>Brian Myers - Expenses</t>
  </si>
  <si>
    <t>Charity CFO, LLC</t>
  </si>
  <si>
    <t>Christian Folini- Expenses</t>
  </si>
  <si>
    <t>Christina Lekati - Expenses</t>
  </si>
  <si>
    <t>Daniel Macs - Expenses</t>
  </si>
  <si>
    <t>Ervin Hegedus Expenses</t>
  </si>
  <si>
    <t>Felipe Zipitria Deambrosio- Expenses</t>
  </si>
  <si>
    <t>Frankfurt School of Finance &amp; Management</t>
  </si>
  <si>
    <t>Franziska Buhler- Expenses</t>
  </si>
  <si>
    <t>Grant Ongers - Expenses</t>
  </si>
  <si>
    <t>Jonas Becker - Expenses</t>
  </si>
  <si>
    <t>Joren Poll - Expenses</t>
  </si>
  <si>
    <t>Keramik Seifert</t>
  </si>
  <si>
    <t>Keri Kusznir Expenses</t>
  </si>
  <si>
    <t>Magno Logan Expenses</t>
  </si>
  <si>
    <t>Matt Tesauro - Expenses</t>
  </si>
  <si>
    <t>netnea AG</t>
  </si>
  <si>
    <t>Patrick Heidekorn</t>
  </si>
  <si>
    <t>Portland Center Stage</t>
  </si>
  <si>
    <t>Seth Law - Expenses</t>
  </si>
  <si>
    <t>Taxback International</t>
  </si>
  <si>
    <t>Vandana Verma Expenses</t>
  </si>
  <si>
    <t>Walden Oosten</t>
  </si>
  <si>
    <t>Paid in June</t>
  </si>
  <si>
    <t>$5K Paid in June</t>
  </si>
  <si>
    <t>Backslash</t>
  </si>
  <si>
    <t>Bionic</t>
  </si>
  <si>
    <t>Enso Security</t>
  </si>
  <si>
    <t>FOSSA</t>
  </si>
  <si>
    <t>GONG.IO LTD</t>
  </si>
  <si>
    <t>IONOS SE</t>
  </si>
  <si>
    <t>Kondukto Inc.</t>
  </si>
  <si>
    <t>Microsoft</t>
  </si>
  <si>
    <t>NTT DATA Deutschland GmbH</t>
  </si>
  <si>
    <t>Red Hat, Inc</t>
  </si>
  <si>
    <t>Sny Cubes</t>
  </si>
  <si>
    <t>Snyk Limited</t>
  </si>
  <si>
    <t>United Security Providers AG</t>
  </si>
  <si>
    <t>Verimatrix</t>
  </si>
  <si>
    <t>Jan - May 23</t>
  </si>
  <si>
    <t>Jan - May 22</t>
  </si>
  <si>
    <t>General Travel</t>
  </si>
  <si>
    <t>Speakers</t>
  </si>
  <si>
    <t>May 23</t>
  </si>
  <si>
    <t>May 22</t>
  </si>
  <si>
    <t>as of  6.22.23</t>
  </si>
  <si>
    <t>May 2023</t>
  </si>
  <si>
    <t>FY23 YTD Bud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</si>
</sst>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00B05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1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3" fontId="0" fillId="0" borderId="0" xfId="0" applyNumberFormat="1"/>
    <xf numFmtId="3" fontId="6" fillId="0" borderId="0" xfId="0" applyNumberFormat="1" applyFont="1"/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8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8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8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8" fontId="6" fillId="0" borderId="0" xfId="4" applyNumberFormat="1" applyFont="1" applyAlignment="1">
      <alignment horizontal="right"/>
    </xf>
    <xf numFmtId="168" fontId="10" fillId="0" borderId="0" xfId="4" applyNumberFormat="1" applyFont="1" applyAlignment="1">
      <alignment horizontal="right"/>
    </xf>
    <xf numFmtId="168" fontId="0" fillId="0" borderId="0" xfId="4" applyNumberFormat="1" applyFont="1"/>
    <xf numFmtId="42" fontId="26" fillId="0" borderId="0" xfId="0" applyNumberFormat="1" applyFont="1"/>
    <xf numFmtId="168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8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8" fontId="10" fillId="0" borderId="0" xfId="0" applyNumberFormat="1" applyFont="1"/>
    <xf numFmtId="0" fontId="12" fillId="0" borderId="0" xfId="0" applyFont="1" applyAlignment="1">
      <alignment horizontal="left"/>
    </xf>
    <xf numFmtId="168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8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0" fontId="34" fillId="0" borderId="0" xfId="0" applyFont="1"/>
    <xf numFmtId="9" fontId="0" fillId="0" borderId="0" xfId="7" applyFont="1" applyBorder="1" applyAlignment="1">
      <alignment horizontal="centerContinuous"/>
    </xf>
    <xf numFmtId="43" fontId="4" fillId="0" borderId="0" xfId="4" applyFont="1" applyBorder="1"/>
    <xf numFmtId="9" fontId="4" fillId="0" borderId="0" xfId="7" applyFont="1" applyBorder="1"/>
    <xf numFmtId="0" fontId="35" fillId="0" borderId="0" xfId="0" applyFont="1"/>
    <xf numFmtId="164" fontId="4" fillId="0" borderId="11" xfId="0" applyNumberFormat="1" applyFont="1" applyBorder="1"/>
    <xf numFmtId="41" fontId="10" fillId="0" borderId="0" xfId="0" applyNumberFormat="1" applyFont="1" applyAlignment="1">
      <alignment horizontal="right"/>
    </xf>
    <xf numFmtId="0" fontId="36" fillId="0" borderId="0" xfId="0" applyFont="1"/>
    <xf numFmtId="43" fontId="4" fillId="0" borderId="11" xfId="4" applyFont="1" applyBorder="1"/>
    <xf numFmtId="49" fontId="3" fillId="0" borderId="9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/>
    </xf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microsoft.com/office/2017/10/relationships/person" Target="persons/person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12" Type="http://schemas.openxmlformats.org/officeDocument/2006/relationships/image" Target="../media/image14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11" Type="http://schemas.openxmlformats.org/officeDocument/2006/relationships/image" Target="../media/image15.emf"/><Relationship Id="rId5" Type="http://schemas.openxmlformats.org/officeDocument/2006/relationships/image" Target="../media/image22.emf"/><Relationship Id="rId10" Type="http://schemas.openxmlformats.org/officeDocument/2006/relationships/image" Target="../media/image16.emf"/><Relationship Id="rId4" Type="http://schemas.openxmlformats.org/officeDocument/2006/relationships/image" Target="../media/image21.emf"/><Relationship Id="rId9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2.emf"/><Relationship Id="rId7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10" Type="http://schemas.openxmlformats.org/officeDocument/2006/relationships/image" Target="../media/image26.emf"/><Relationship Id="rId4" Type="http://schemas.openxmlformats.org/officeDocument/2006/relationships/image" Target="../media/image33.emf"/><Relationship Id="rId9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image" Target="../media/image39.emf"/><Relationship Id="rId7" Type="http://schemas.openxmlformats.org/officeDocument/2006/relationships/image" Target="../media/image42.emf"/><Relationship Id="rId2" Type="http://schemas.openxmlformats.org/officeDocument/2006/relationships/image" Target="../media/image40.emf"/><Relationship Id="rId1" Type="http://schemas.openxmlformats.org/officeDocument/2006/relationships/image" Target="../media/image41.emf"/><Relationship Id="rId6" Type="http://schemas.openxmlformats.org/officeDocument/2006/relationships/image" Target="../media/image36.emf"/><Relationship Id="rId5" Type="http://schemas.openxmlformats.org/officeDocument/2006/relationships/image" Target="../media/image37.emf"/><Relationship Id="rId4" Type="http://schemas.openxmlformats.org/officeDocument/2006/relationships/image" Target="../media/image3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13" Type="http://schemas.openxmlformats.org/officeDocument/2006/relationships/image" Target="../media/image47.emf"/><Relationship Id="rId18" Type="http://schemas.openxmlformats.org/officeDocument/2006/relationships/image" Target="../media/image61.emf"/><Relationship Id="rId3" Type="http://schemas.openxmlformats.org/officeDocument/2006/relationships/image" Target="../media/image54.emf"/><Relationship Id="rId7" Type="http://schemas.openxmlformats.org/officeDocument/2006/relationships/image" Target="../media/image58.emf"/><Relationship Id="rId12" Type="http://schemas.openxmlformats.org/officeDocument/2006/relationships/image" Target="../media/image48.emf"/><Relationship Id="rId17" Type="http://schemas.openxmlformats.org/officeDocument/2006/relationships/image" Target="../media/image60.emf"/><Relationship Id="rId2" Type="http://schemas.openxmlformats.org/officeDocument/2006/relationships/image" Target="../media/image52.emf"/><Relationship Id="rId16" Type="http://schemas.openxmlformats.org/officeDocument/2006/relationships/image" Target="../media/image44.emf"/><Relationship Id="rId1" Type="http://schemas.openxmlformats.org/officeDocument/2006/relationships/image" Target="../media/image53.emf"/><Relationship Id="rId6" Type="http://schemas.openxmlformats.org/officeDocument/2006/relationships/image" Target="../media/image57.emf"/><Relationship Id="rId11" Type="http://schemas.openxmlformats.org/officeDocument/2006/relationships/image" Target="../media/image49.emf"/><Relationship Id="rId5" Type="http://schemas.openxmlformats.org/officeDocument/2006/relationships/image" Target="../media/image56.emf"/><Relationship Id="rId15" Type="http://schemas.openxmlformats.org/officeDocument/2006/relationships/image" Target="../media/image45.emf"/><Relationship Id="rId10" Type="http://schemas.openxmlformats.org/officeDocument/2006/relationships/image" Target="../media/image50.emf"/><Relationship Id="rId4" Type="http://schemas.openxmlformats.org/officeDocument/2006/relationships/image" Target="../media/image55.emf"/><Relationship Id="rId9" Type="http://schemas.openxmlformats.org/officeDocument/2006/relationships/image" Target="../media/image51.emf"/><Relationship Id="rId14" Type="http://schemas.openxmlformats.org/officeDocument/2006/relationships/image" Target="../media/image46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3" Type="http://schemas.openxmlformats.org/officeDocument/2006/relationships/image" Target="../media/image66.emf"/><Relationship Id="rId7" Type="http://schemas.openxmlformats.org/officeDocument/2006/relationships/image" Target="../media/image63.emf"/><Relationship Id="rId2" Type="http://schemas.openxmlformats.org/officeDocument/2006/relationships/image" Target="../media/image64.emf"/><Relationship Id="rId1" Type="http://schemas.openxmlformats.org/officeDocument/2006/relationships/image" Target="../media/image65.emf"/><Relationship Id="rId6" Type="http://schemas.openxmlformats.org/officeDocument/2006/relationships/image" Target="../media/image69.emf"/><Relationship Id="rId5" Type="http://schemas.openxmlformats.org/officeDocument/2006/relationships/image" Target="../media/image68.emf"/><Relationship Id="rId4" Type="http://schemas.openxmlformats.org/officeDocument/2006/relationships/image" Target="../media/image67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76.emf"/><Relationship Id="rId7" Type="http://schemas.openxmlformats.org/officeDocument/2006/relationships/image" Target="../media/image73.emf"/><Relationship Id="rId12" Type="http://schemas.openxmlformats.org/officeDocument/2006/relationships/image" Target="../media/image81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Relationship Id="rId6" Type="http://schemas.openxmlformats.org/officeDocument/2006/relationships/image" Target="../media/image79.emf"/><Relationship Id="rId11" Type="http://schemas.openxmlformats.org/officeDocument/2006/relationships/image" Target="../media/image80.emf"/><Relationship Id="rId5" Type="http://schemas.openxmlformats.org/officeDocument/2006/relationships/image" Target="../media/image78.emf"/><Relationship Id="rId10" Type="http://schemas.openxmlformats.org/officeDocument/2006/relationships/image" Target="../media/image70.emf"/><Relationship Id="rId4" Type="http://schemas.openxmlformats.org/officeDocument/2006/relationships/image" Target="../media/image77.emf"/><Relationship Id="rId9" Type="http://schemas.openxmlformats.org/officeDocument/2006/relationships/image" Target="../media/image71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3" Type="http://schemas.openxmlformats.org/officeDocument/2006/relationships/image" Target="../media/image88.emf"/><Relationship Id="rId7" Type="http://schemas.openxmlformats.org/officeDocument/2006/relationships/image" Target="../media/image85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1.emf"/><Relationship Id="rId5" Type="http://schemas.openxmlformats.org/officeDocument/2006/relationships/image" Target="../media/image90.emf"/><Relationship Id="rId10" Type="http://schemas.openxmlformats.org/officeDocument/2006/relationships/image" Target="../media/image82.emf"/><Relationship Id="rId4" Type="http://schemas.openxmlformats.org/officeDocument/2006/relationships/image" Target="../media/image89.emf"/><Relationship Id="rId9" Type="http://schemas.openxmlformats.org/officeDocument/2006/relationships/image" Target="../media/image8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6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6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6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6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6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7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7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7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7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7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7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7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7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7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7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7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7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7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7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7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7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7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8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8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8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8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8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9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9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9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9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9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9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9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9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9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9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9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9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A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A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A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A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A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A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A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A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1000125</xdr:colOff>
          <xdr:row>1</xdr:row>
          <xdr:rowOff>161925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A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409575</xdr:colOff>
          <xdr:row>1</xdr:row>
          <xdr:rowOff>161925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409575</xdr:colOff>
          <xdr:row>1</xdr:row>
          <xdr:rowOff>161925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209550</xdr:colOff>
          <xdr:row>1</xdr:row>
          <xdr:rowOff>161925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209550</xdr:colOff>
          <xdr:row>1</xdr:row>
          <xdr:rowOff>161925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209550</xdr:colOff>
          <xdr:row>1</xdr:row>
          <xdr:rowOff>161925</xdr:rowOff>
        </xdr:to>
        <xdr:sp macro="" textlink="">
          <xdr:nvSpPr>
            <xdr:cNvPr id="175105" name="FILTER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07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209550</xdr:colOff>
          <xdr:row>1</xdr:row>
          <xdr:rowOff>161925</xdr:rowOff>
        </xdr:to>
        <xdr:sp macro="" textlink="">
          <xdr:nvSpPr>
            <xdr:cNvPr id="175106" name="HEADER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00000000-0008-0000-0700-00000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581025</xdr:colOff>
          <xdr:row>1</xdr:row>
          <xdr:rowOff>161925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581025</xdr:colOff>
          <xdr:row>1</xdr:row>
          <xdr:rowOff>161925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1219200</xdr:colOff>
          <xdr:row>1</xdr:row>
          <xdr:rowOff>161925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1219200</xdr:colOff>
          <xdr:row>1</xdr:row>
          <xdr:rowOff>161925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1209675</xdr:colOff>
          <xdr:row>1</xdr:row>
          <xdr:rowOff>161925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.sharepoint.com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virtualinc.sharepoint.com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/>
      <sheetData sheetId="1"/>
      <sheetData sheetId="2"/>
      <sheetData sheetId="3"/>
      <sheetData sheetId="4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6" dT="2023-05-17T20:26:38.63" personId="{63585F6F-9821-43B8-856A-BCA254A83627}" id="{C19CB085-7162-4802-BB9F-8EC3488BE340}">
    <text>See note on supporting tab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4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29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45077</v>
      </c>
    </row>
    <row r="13" spans="2:6" ht="26.25" x14ac:dyDescent="0.4">
      <c r="B13" s="124"/>
      <c r="D13" s="91" t="s">
        <v>220</v>
      </c>
      <c r="E13" s="91"/>
      <c r="F13" s="91"/>
    </row>
    <row r="14" spans="2:6" ht="15.75" x14ac:dyDescent="0.25">
      <c r="B14" s="124"/>
    </row>
    <row r="15" spans="2:6" x14ac:dyDescent="0.25">
      <c r="B15" s="125" t="s">
        <v>7948</v>
      </c>
    </row>
    <row r="16" spans="2:6" x14ac:dyDescent="0.25">
      <c r="B16" s="126" t="s">
        <v>7949</v>
      </c>
    </row>
    <row r="17" spans="2:3" x14ac:dyDescent="0.25">
      <c r="B17" s="126" t="s">
        <v>7798</v>
      </c>
      <c r="C17" s="126"/>
    </row>
    <row r="18" spans="2:3" x14ac:dyDescent="0.25">
      <c r="B18" s="126" t="s">
        <v>7950</v>
      </c>
    </row>
    <row r="19" spans="2:3" x14ac:dyDescent="0.25">
      <c r="B19" s="126" t="s">
        <v>7799</v>
      </c>
    </row>
    <row r="20" spans="2:3" x14ac:dyDescent="0.25">
      <c r="B20" s="126" t="s">
        <v>7704</v>
      </c>
    </row>
    <row r="21" spans="2:3" x14ac:dyDescent="0.25">
      <c r="B21" s="126" t="s">
        <v>7705</v>
      </c>
    </row>
    <row r="22" spans="2:3" x14ac:dyDescent="0.25">
      <c r="B22" s="126" t="s">
        <v>7914</v>
      </c>
    </row>
    <row r="23" spans="2:3" x14ac:dyDescent="0.25">
      <c r="B23" s="126" t="s">
        <v>7908</v>
      </c>
    </row>
    <row r="24" spans="2:3" x14ac:dyDescent="0.25">
      <c r="B24" s="126" t="s">
        <v>7911</v>
      </c>
    </row>
    <row r="25" spans="2:3" x14ac:dyDescent="0.25">
      <c r="B25" s="126" t="s">
        <v>7916</v>
      </c>
    </row>
    <row r="26" spans="2:3" x14ac:dyDescent="0.25">
      <c r="B26" s="126"/>
    </row>
    <row r="27" spans="2:3" ht="15.75" x14ac:dyDescent="0.25">
      <c r="B27" s="127" t="s">
        <v>7694</v>
      </c>
    </row>
    <row r="29" spans="2:3" x14ac:dyDescent="0.25">
      <c r="B29" s="123" t="s">
        <v>7800</v>
      </c>
    </row>
  </sheetData>
  <hyperlinks>
    <hyperlink ref="B16" location="'May 23 vs May 22 P&amp;L'!A1" display="US P&amp;L YOY May 2023" xr:uid="{7E3E77D8-D0F9-4915-9619-7F510AE47A75}"/>
    <hyperlink ref="B17" location="'YTD US Profit and Loss'!A1" display="YTD US P&amp;L 22 vs 21" xr:uid="{A818815C-C439-454C-A167-E0965DC164C1}"/>
    <hyperlink ref="B25" location="'FY23 Budget Draft'!A1" display="FY23 Budget Draft" xr:uid="{97F6FFC5-F80C-4EA3-926B-D0640AF6ACC8}"/>
    <hyperlink ref="B15" location="'US Balance Sheet Year over Year'!A1" display="Balance sheet Year over Year July 22  US Only " xr:uid="{D116F7F6-5826-45FB-9D00-FAA86B7CFD52}"/>
    <hyperlink ref="B19" location="'US Cash Flow stmt'!A1" display="Cash Flow stmt" xr:uid="{8721EE84-E621-4D99-AB41-C5D2F2E74EF5}"/>
    <hyperlink ref="B20" location="'Open AP'!A1" display="Open AP" xr:uid="{1029A512-FF0B-438F-884E-A8315E61AAEA}"/>
    <hyperlink ref="B21" location="'Open AR'!A1" display="Open AR" xr:uid="{889011BD-7149-4BE9-A25A-7B3314CEE571}"/>
    <hyperlink ref="B18" location="'Board Summary'!A1" display="February 2023 Board Summary" xr:uid="{EE80E622-5DA2-4EB8-8D92-1D0857E8E2E9}"/>
    <hyperlink ref="B23" location="'Undeposited Funds'!A1" display="Undeposited Funds" xr:uid="{9003C831-0328-4F4B-9607-7FF81B8527D5}"/>
    <hyperlink ref="B22" location="'Suspense Funds'!A1" display="Suspense Funds " xr:uid="{56A96D5D-61BF-49AE-908D-2C9755E0BF5E}"/>
    <hyperlink ref="B24" location="'Refunds Payable'!A1" display="Refunds Payable " xr:uid="{08AB414D-A91E-473F-9E55-D085DBEF532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7">
        <v>350000</v>
      </c>
    </row>
    <row r="8" spans="1:7" x14ac:dyDescent="0.25">
      <c r="A8" s="4"/>
      <c r="B8" s="5"/>
      <c r="C8" s="5"/>
      <c r="D8" s="5"/>
      <c r="E8" s="14" t="s">
        <v>7415</v>
      </c>
      <c r="F8" s="57">
        <v>50000</v>
      </c>
    </row>
    <row r="9" spans="1:7" x14ac:dyDescent="0.25">
      <c r="A9" s="4"/>
      <c r="B9" s="5"/>
      <c r="C9" s="16" t="s">
        <v>118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119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122</v>
      </c>
      <c r="F13" s="59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7419</v>
      </c>
      <c r="D39" s="14"/>
      <c r="E39" s="14"/>
      <c r="F39" s="58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1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2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59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193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2"/>
  <sheetViews>
    <sheetView workbookViewId="0"/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1.140625" style="131" bestFit="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7996</v>
      </c>
      <c r="G1" s="39" t="s">
        <v>221</v>
      </c>
    </row>
    <row r="2" spans="1:7" ht="15.75" thickTop="1" x14ac:dyDescent="0.25">
      <c r="A2" s="73"/>
      <c r="B2" s="73"/>
      <c r="C2" s="73" t="s">
        <v>7715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-166023.67000000001</v>
      </c>
    </row>
    <row r="4" spans="1:7" x14ac:dyDescent="0.25">
      <c r="A4" s="73"/>
      <c r="B4" s="73"/>
      <c r="C4" s="73"/>
      <c r="D4" s="73" t="s">
        <v>7714</v>
      </c>
      <c r="E4" s="73"/>
      <c r="F4" s="129"/>
    </row>
    <row r="5" spans="1:7" x14ac:dyDescent="0.25">
      <c r="A5" s="73"/>
      <c r="B5" s="73"/>
      <c r="C5" s="73"/>
      <c r="D5" s="73" t="s">
        <v>7713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-196964.81</v>
      </c>
    </row>
    <row r="7" spans="1:7" x14ac:dyDescent="0.25">
      <c r="A7" s="73"/>
      <c r="B7" s="73"/>
      <c r="C7" s="73"/>
      <c r="D7" s="73"/>
      <c r="E7" s="73" t="s">
        <v>7907</v>
      </c>
      <c r="F7" s="129">
        <v>-12.78</v>
      </c>
    </row>
    <row r="8" spans="1:7" x14ac:dyDescent="0.25">
      <c r="A8" s="73"/>
      <c r="B8" s="73"/>
      <c r="C8" s="73"/>
      <c r="D8" s="73"/>
      <c r="E8" s="73" t="s">
        <v>62</v>
      </c>
      <c r="F8" s="129">
        <v>-454563.73</v>
      </c>
    </row>
    <row r="9" spans="1:7" x14ac:dyDescent="0.25">
      <c r="A9" s="73"/>
      <c r="B9" s="73"/>
      <c r="C9" s="73"/>
      <c r="D9" s="73"/>
      <c r="E9" s="73" t="s">
        <v>7910</v>
      </c>
      <c r="F9" s="129">
        <v>14144.25</v>
      </c>
    </row>
    <row r="10" spans="1:7" x14ac:dyDescent="0.25">
      <c r="A10" s="73"/>
      <c r="B10" s="73"/>
      <c r="C10" s="73"/>
      <c r="D10" s="73"/>
      <c r="E10" s="73" t="s">
        <v>7787</v>
      </c>
      <c r="F10" s="79">
        <v>9000</v>
      </c>
    </row>
    <row r="11" spans="1:7" x14ac:dyDescent="0.25">
      <c r="A11" s="73"/>
      <c r="B11" s="73"/>
      <c r="C11" s="73"/>
      <c r="D11" s="73"/>
      <c r="E11" s="73" t="s">
        <v>7908</v>
      </c>
      <c r="F11" s="129">
        <v>-10000</v>
      </c>
    </row>
    <row r="12" spans="1:7" x14ac:dyDescent="0.25">
      <c r="A12" s="73"/>
      <c r="B12" s="73"/>
      <c r="C12" s="73"/>
      <c r="D12" s="73"/>
      <c r="E12" s="73" t="s">
        <v>7901</v>
      </c>
      <c r="F12" s="129">
        <v>377550</v>
      </c>
    </row>
    <row r="13" spans="1:7" x14ac:dyDescent="0.25">
      <c r="A13" s="73"/>
      <c r="B13" s="73"/>
      <c r="C13" s="73"/>
      <c r="D13" s="73"/>
      <c r="E13" s="73" t="s">
        <v>7902</v>
      </c>
      <c r="F13" s="129">
        <v>19750</v>
      </c>
    </row>
    <row r="14" spans="1:7" x14ac:dyDescent="0.25">
      <c r="A14" s="73"/>
      <c r="B14" s="73"/>
      <c r="C14" s="73"/>
      <c r="D14" s="73"/>
      <c r="E14" s="73" t="s">
        <v>7712</v>
      </c>
      <c r="F14" s="129">
        <v>112678.27</v>
      </c>
    </row>
    <row r="15" spans="1:7" x14ac:dyDescent="0.25">
      <c r="A15" s="73"/>
      <c r="B15" s="73"/>
      <c r="C15" s="73"/>
      <c r="D15" s="73"/>
      <c r="E15" s="73" t="s">
        <v>7879</v>
      </c>
      <c r="F15" s="129">
        <v>-251692.31</v>
      </c>
    </row>
    <row r="16" spans="1:7" x14ac:dyDescent="0.25">
      <c r="A16" s="73"/>
      <c r="B16" s="73"/>
      <c r="C16" s="73"/>
      <c r="D16" s="73"/>
      <c r="E16" s="73" t="s">
        <v>7791</v>
      </c>
      <c r="F16" s="129">
        <v>-13000</v>
      </c>
    </row>
    <row r="17" spans="1:6" x14ac:dyDescent="0.25">
      <c r="A17" s="73"/>
      <c r="B17" s="73"/>
      <c r="C17" s="73"/>
      <c r="D17" s="73"/>
      <c r="E17" s="73" t="s">
        <v>7903</v>
      </c>
      <c r="F17" s="129">
        <v>35000</v>
      </c>
    </row>
    <row r="18" spans="1:6" ht="15.75" thickBot="1" x14ac:dyDescent="0.3">
      <c r="A18" s="73"/>
      <c r="B18" s="73"/>
      <c r="C18" s="73"/>
      <c r="D18" s="73"/>
      <c r="E18" s="73" t="s">
        <v>7691</v>
      </c>
      <c r="F18" s="132">
        <v>7362.29</v>
      </c>
    </row>
    <row r="19" spans="1:6" x14ac:dyDescent="0.25">
      <c r="A19" s="73"/>
      <c r="B19" s="73"/>
      <c r="C19" s="73" t="s">
        <v>7711</v>
      </c>
      <c r="D19" s="73"/>
      <c r="E19" s="73"/>
      <c r="F19" s="129">
        <f>ROUND(SUM(F2:F3)+SUM(F6:F18),5)</f>
        <v>-516772.49</v>
      </c>
    </row>
    <row r="20" spans="1:6" x14ac:dyDescent="0.25">
      <c r="A20" s="73"/>
      <c r="B20" s="73"/>
      <c r="C20" s="73" t="s">
        <v>7710</v>
      </c>
      <c r="D20" s="73"/>
      <c r="E20" s="73"/>
      <c r="F20" s="129"/>
    </row>
    <row r="21" spans="1:6" x14ac:dyDescent="0.25">
      <c r="A21" s="73"/>
      <c r="B21" s="73"/>
      <c r="C21" s="73"/>
      <c r="D21" s="73" t="s">
        <v>83</v>
      </c>
      <c r="E21" s="73"/>
      <c r="F21" s="129">
        <v>-21678.23</v>
      </c>
    </row>
    <row r="22" spans="1:6" x14ac:dyDescent="0.25">
      <c r="A22" s="73"/>
      <c r="B22" s="73"/>
      <c r="C22" s="73"/>
      <c r="D22" s="73" t="s">
        <v>7951</v>
      </c>
      <c r="E22" s="73"/>
      <c r="F22" s="129">
        <v>-28456.26</v>
      </c>
    </row>
    <row r="23" spans="1:6" x14ac:dyDescent="0.25">
      <c r="A23" s="73"/>
      <c r="B23" s="73"/>
      <c r="C23" s="73"/>
      <c r="D23" s="73" t="s">
        <v>7952</v>
      </c>
      <c r="E23" s="73"/>
      <c r="F23" s="129">
        <v>-7848.93</v>
      </c>
    </row>
    <row r="24" spans="1:6" x14ac:dyDescent="0.25">
      <c r="A24" s="73"/>
      <c r="B24" s="73"/>
      <c r="C24" s="73"/>
      <c r="D24" s="73" t="s">
        <v>7880</v>
      </c>
      <c r="E24" s="73"/>
      <c r="F24" s="129">
        <v>-4828.99</v>
      </c>
    </row>
    <row r="25" spans="1:6" x14ac:dyDescent="0.25">
      <c r="A25" s="73"/>
      <c r="B25" s="73"/>
      <c r="C25" s="73"/>
      <c r="D25" s="73" t="s">
        <v>7881</v>
      </c>
      <c r="E25" s="73"/>
      <c r="F25" s="129">
        <v>-9103.3799999999992</v>
      </c>
    </row>
    <row r="26" spans="1:6" x14ac:dyDescent="0.25">
      <c r="A26" s="73"/>
      <c r="B26" s="73"/>
      <c r="C26" s="73"/>
      <c r="D26" s="73" t="s">
        <v>7788</v>
      </c>
      <c r="E26" s="73"/>
      <c r="F26" s="129">
        <v>77108.5</v>
      </c>
    </row>
    <row r="27" spans="1:6" ht="15.75" thickBot="1" x14ac:dyDescent="0.3">
      <c r="A27" s="73"/>
      <c r="B27" s="73"/>
      <c r="C27" s="73"/>
      <c r="D27" s="73" t="s">
        <v>7917</v>
      </c>
      <c r="E27" s="73"/>
      <c r="F27" s="208">
        <v>-6319.8</v>
      </c>
    </row>
    <row r="28" spans="1:6" ht="15.75" thickBot="1" x14ac:dyDescent="0.3">
      <c r="A28" s="73"/>
      <c r="B28" s="73"/>
      <c r="C28" s="73" t="s">
        <v>7709</v>
      </c>
      <c r="D28" s="73"/>
      <c r="E28" s="73"/>
      <c r="F28" s="133">
        <f>ROUND(SUM(F20:F27),5)</f>
        <v>-1127.0899999999999</v>
      </c>
    </row>
    <row r="29" spans="1:6" x14ac:dyDescent="0.25">
      <c r="A29" s="73"/>
      <c r="B29" s="73" t="s">
        <v>7708</v>
      </c>
      <c r="C29" s="73"/>
      <c r="D29" s="73"/>
      <c r="E29" s="73"/>
      <c r="F29" s="129">
        <f>ROUND(F19+F28,5)</f>
        <v>-517899.58</v>
      </c>
    </row>
    <row r="30" spans="1:6" ht="15.75" thickBot="1" x14ac:dyDescent="0.3">
      <c r="A30" s="73"/>
      <c r="B30" s="73" t="s">
        <v>7707</v>
      </c>
      <c r="C30" s="73"/>
      <c r="D30" s="73"/>
      <c r="E30" s="73"/>
      <c r="F30" s="208">
        <v>2685217.08</v>
      </c>
    </row>
    <row r="31" spans="1:6" ht="15.75" thickBot="1" x14ac:dyDescent="0.3">
      <c r="A31" s="73" t="s">
        <v>7706</v>
      </c>
      <c r="B31" s="73"/>
      <c r="C31" s="73"/>
      <c r="D31" s="73"/>
      <c r="E31" s="73"/>
      <c r="F31" s="130">
        <f>ROUND(SUM(F29:F30),5)</f>
        <v>2167317.5</v>
      </c>
    </row>
    <row r="32" spans="1:6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4" name="FILTER"/>
      </mc:Fallback>
    </mc:AlternateContent>
    <mc:AlternateContent xmlns:mc="http://schemas.openxmlformats.org/markup-compatibility/2006">
      <mc:Choice Requires="x14">
        <control shapeId="1402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41"/>
  <sheetViews>
    <sheetView workbookViewId="0">
      <selection activeCell="K1" sqref="K1"/>
    </sheetView>
  </sheetViews>
  <sheetFormatPr defaultColWidth="8.7109375" defaultRowHeight="15" x14ac:dyDescent="0.25"/>
  <cols>
    <col min="1" max="1" width="2.85546875" style="2" customWidth="1"/>
    <col min="2" max="2" width="33.42578125" style="2" customWidth="1"/>
    <col min="3" max="3" width="10.140625" style="131" customWidth="1"/>
    <col min="4" max="4" width="9.85546875" style="131" bestFit="1" customWidth="1"/>
    <col min="5" max="7" width="9.28515625" style="131" customWidth="1"/>
    <col min="8" max="8" width="10.1406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K1" s="39" t="s">
        <v>7873</v>
      </c>
    </row>
    <row r="2" spans="1:11" ht="15.75" thickTop="1" x14ac:dyDescent="0.25">
      <c r="A2" s="73"/>
      <c r="B2" s="73" t="s">
        <v>7953</v>
      </c>
      <c r="C2" s="129">
        <v>141288.32999999999</v>
      </c>
      <c r="D2" s="129">
        <v>0</v>
      </c>
      <c r="E2" s="129">
        <v>0</v>
      </c>
      <c r="F2" s="129">
        <v>0</v>
      </c>
      <c r="G2" s="129">
        <v>0</v>
      </c>
      <c r="H2" s="129">
        <f t="shared" ref="H2:H40" si="0">ROUND(SUM(C2:G2),5)</f>
        <v>141288.32999999999</v>
      </c>
      <c r="I2" s="206"/>
    </row>
    <row r="3" spans="1:11" x14ac:dyDescent="0.25">
      <c r="A3" s="73"/>
      <c r="B3" s="73" t="s">
        <v>7565</v>
      </c>
      <c r="C3" s="129">
        <v>1616</v>
      </c>
      <c r="D3" s="129">
        <v>0</v>
      </c>
      <c r="E3" s="129">
        <v>0</v>
      </c>
      <c r="F3" s="129">
        <v>0</v>
      </c>
      <c r="G3" s="129">
        <v>0</v>
      </c>
      <c r="H3" s="129">
        <f t="shared" si="0"/>
        <v>1616</v>
      </c>
      <c r="I3" s="206" t="s">
        <v>7980</v>
      </c>
    </row>
    <row r="4" spans="1:11" x14ac:dyDescent="0.25">
      <c r="A4" s="73"/>
      <c r="B4" s="73" t="s">
        <v>7954</v>
      </c>
      <c r="C4" s="129">
        <v>183.09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183.09</v>
      </c>
      <c r="I4" s="206" t="s">
        <v>7980</v>
      </c>
    </row>
    <row r="5" spans="1:11" x14ac:dyDescent="0.25">
      <c r="A5" s="73"/>
      <c r="B5" s="73" t="s">
        <v>7955</v>
      </c>
      <c r="C5" s="129">
        <v>630</v>
      </c>
      <c r="D5" s="129">
        <v>0</v>
      </c>
      <c r="E5" s="129">
        <v>0</v>
      </c>
      <c r="F5" s="129">
        <v>0</v>
      </c>
      <c r="G5" s="129">
        <v>0</v>
      </c>
      <c r="H5" s="129">
        <f t="shared" si="0"/>
        <v>630</v>
      </c>
      <c r="I5" s="206" t="s">
        <v>7980</v>
      </c>
    </row>
    <row r="6" spans="1:11" x14ac:dyDescent="0.25">
      <c r="A6" s="73"/>
      <c r="B6" s="73" t="s">
        <v>7956</v>
      </c>
      <c r="C6" s="129">
        <v>176.78</v>
      </c>
      <c r="D6" s="129">
        <v>0</v>
      </c>
      <c r="E6" s="129">
        <v>0</v>
      </c>
      <c r="F6" s="129">
        <v>0</v>
      </c>
      <c r="G6" s="129">
        <v>0</v>
      </c>
      <c r="H6" s="129">
        <f t="shared" si="0"/>
        <v>176.78</v>
      </c>
      <c r="I6" s="206" t="s">
        <v>7980</v>
      </c>
    </row>
    <row r="7" spans="1:11" x14ac:dyDescent="0.25">
      <c r="A7" s="73"/>
      <c r="B7" s="73" t="s">
        <v>7957</v>
      </c>
      <c r="C7" s="129">
        <v>746.81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746.81</v>
      </c>
      <c r="I7" s="206" t="s">
        <v>7980</v>
      </c>
    </row>
    <row r="8" spans="1:11" x14ac:dyDescent="0.25">
      <c r="A8" s="73"/>
      <c r="B8" s="73" t="s">
        <v>7958</v>
      </c>
      <c r="C8" s="129">
        <v>2500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2500</v>
      </c>
      <c r="I8" s="206" t="s">
        <v>7980</v>
      </c>
    </row>
    <row r="9" spans="1:11" x14ac:dyDescent="0.25">
      <c r="A9" s="73"/>
      <c r="B9" s="73" t="s">
        <v>7959</v>
      </c>
      <c r="C9" s="129">
        <v>1644</v>
      </c>
      <c r="D9" s="129">
        <v>0</v>
      </c>
      <c r="E9" s="129">
        <v>0</v>
      </c>
      <c r="F9" s="129">
        <v>0</v>
      </c>
      <c r="G9" s="129">
        <v>0</v>
      </c>
      <c r="H9" s="129">
        <f t="shared" si="0"/>
        <v>1644</v>
      </c>
      <c r="I9" s="206" t="s">
        <v>7980</v>
      </c>
    </row>
    <row r="10" spans="1:11" x14ac:dyDescent="0.25">
      <c r="A10" s="73"/>
      <c r="B10" s="73" t="s">
        <v>7960</v>
      </c>
      <c r="C10" s="129">
        <v>242.63</v>
      </c>
      <c r="D10" s="129">
        <v>0</v>
      </c>
      <c r="E10" s="129">
        <v>0</v>
      </c>
      <c r="F10" s="129">
        <v>0</v>
      </c>
      <c r="G10" s="129">
        <v>0</v>
      </c>
      <c r="H10" s="129">
        <f t="shared" si="0"/>
        <v>242.63</v>
      </c>
      <c r="I10" s="206"/>
    </row>
    <row r="11" spans="1:11" x14ac:dyDescent="0.25">
      <c r="A11" s="73"/>
      <c r="B11" s="73" t="s">
        <v>7865</v>
      </c>
      <c r="C11" s="129">
        <v>14955.6</v>
      </c>
      <c r="D11" s="129">
        <v>0</v>
      </c>
      <c r="E11" s="129">
        <v>0</v>
      </c>
      <c r="F11" s="129">
        <v>0</v>
      </c>
      <c r="G11" s="129">
        <v>0</v>
      </c>
      <c r="H11" s="129">
        <f t="shared" si="0"/>
        <v>14955.6</v>
      </c>
      <c r="I11" s="206" t="s">
        <v>7980</v>
      </c>
    </row>
    <row r="12" spans="1:11" x14ac:dyDescent="0.25">
      <c r="A12" s="73"/>
      <c r="B12" s="73" t="s">
        <v>7961</v>
      </c>
      <c r="C12" s="129">
        <v>150</v>
      </c>
      <c r="D12" s="129">
        <v>0</v>
      </c>
      <c r="E12" s="129">
        <v>0</v>
      </c>
      <c r="F12" s="129">
        <v>0</v>
      </c>
      <c r="G12" s="129">
        <v>0</v>
      </c>
      <c r="H12" s="129">
        <f t="shared" si="0"/>
        <v>150</v>
      </c>
      <c r="I12" s="206" t="s">
        <v>7980</v>
      </c>
    </row>
    <row r="13" spans="1:11" x14ac:dyDescent="0.25">
      <c r="A13" s="73"/>
      <c r="B13" s="73" t="s">
        <v>3405</v>
      </c>
      <c r="C13" s="129">
        <v>40</v>
      </c>
      <c r="D13" s="129">
        <v>0</v>
      </c>
      <c r="E13" s="129">
        <v>0</v>
      </c>
      <c r="F13" s="129">
        <v>0</v>
      </c>
      <c r="G13" s="129">
        <v>0</v>
      </c>
      <c r="H13" s="129">
        <f t="shared" si="0"/>
        <v>40</v>
      </c>
      <c r="I13" s="206" t="s">
        <v>7980</v>
      </c>
    </row>
    <row r="14" spans="1:11" x14ac:dyDescent="0.25">
      <c r="A14" s="73"/>
      <c r="B14" s="73" t="s">
        <v>7962</v>
      </c>
      <c r="C14" s="129">
        <v>630</v>
      </c>
      <c r="D14" s="129">
        <v>0</v>
      </c>
      <c r="E14" s="129">
        <v>0</v>
      </c>
      <c r="F14" s="129">
        <v>0</v>
      </c>
      <c r="G14" s="129">
        <v>0</v>
      </c>
      <c r="H14" s="129">
        <f t="shared" si="0"/>
        <v>630</v>
      </c>
      <c r="I14" s="206" t="s">
        <v>7980</v>
      </c>
    </row>
    <row r="15" spans="1:11" x14ac:dyDescent="0.25">
      <c r="A15" s="73"/>
      <c r="B15" s="73" t="s">
        <v>7963</v>
      </c>
      <c r="C15" s="129">
        <v>1500</v>
      </c>
      <c r="D15" s="129">
        <v>0</v>
      </c>
      <c r="E15" s="129">
        <v>0</v>
      </c>
      <c r="F15" s="129">
        <v>0</v>
      </c>
      <c r="G15" s="129">
        <v>0</v>
      </c>
      <c r="H15" s="129">
        <f t="shared" si="0"/>
        <v>1500</v>
      </c>
      <c r="I15" s="206" t="s">
        <v>7980</v>
      </c>
    </row>
    <row r="16" spans="1:11" x14ac:dyDescent="0.25">
      <c r="A16" s="73"/>
      <c r="B16" s="73" t="s">
        <v>7964</v>
      </c>
      <c r="C16" s="129">
        <v>3935.42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3935.42</v>
      </c>
      <c r="I16" s="206"/>
    </row>
    <row r="17" spans="1:9" x14ac:dyDescent="0.25">
      <c r="A17" s="73"/>
      <c r="B17" s="73" t="s">
        <v>7965</v>
      </c>
      <c r="C17" s="129">
        <v>620</v>
      </c>
      <c r="D17" s="129">
        <v>0</v>
      </c>
      <c r="E17" s="129">
        <v>0</v>
      </c>
      <c r="F17" s="129">
        <v>0</v>
      </c>
      <c r="G17" s="129">
        <v>0</v>
      </c>
      <c r="H17" s="129">
        <f t="shared" si="0"/>
        <v>620</v>
      </c>
      <c r="I17" s="206" t="s">
        <v>7980</v>
      </c>
    </row>
    <row r="18" spans="1:9" x14ac:dyDescent="0.25">
      <c r="A18" s="73"/>
      <c r="B18" s="73" t="s">
        <v>7966</v>
      </c>
      <c r="C18" s="129">
        <v>1346.43</v>
      </c>
      <c r="D18" s="129">
        <v>0</v>
      </c>
      <c r="E18" s="129">
        <v>0</v>
      </c>
      <c r="F18" s="129">
        <v>0</v>
      </c>
      <c r="G18" s="129">
        <v>0</v>
      </c>
      <c r="H18" s="129">
        <f t="shared" si="0"/>
        <v>1346.43</v>
      </c>
      <c r="I18" s="206" t="s">
        <v>7980</v>
      </c>
    </row>
    <row r="19" spans="1:9" x14ac:dyDescent="0.25">
      <c r="A19" s="73"/>
      <c r="B19" s="73" t="s">
        <v>2381</v>
      </c>
      <c r="C19" s="129">
        <v>1340</v>
      </c>
      <c r="D19" s="129">
        <v>0</v>
      </c>
      <c r="E19" s="129">
        <v>0</v>
      </c>
      <c r="F19" s="129">
        <v>0</v>
      </c>
      <c r="G19" s="129">
        <v>0</v>
      </c>
      <c r="H19" s="129">
        <f t="shared" si="0"/>
        <v>1340</v>
      </c>
      <c r="I19" s="206" t="s">
        <v>7980</v>
      </c>
    </row>
    <row r="20" spans="1:9" x14ac:dyDescent="0.25">
      <c r="A20" s="73"/>
      <c r="B20" s="73" t="s">
        <v>7967</v>
      </c>
      <c r="C20" s="129">
        <v>301.26</v>
      </c>
      <c r="D20" s="129">
        <v>0</v>
      </c>
      <c r="E20" s="129">
        <v>0</v>
      </c>
      <c r="F20" s="129">
        <v>0</v>
      </c>
      <c r="G20" s="129">
        <v>0</v>
      </c>
      <c r="H20" s="129">
        <f t="shared" si="0"/>
        <v>301.26</v>
      </c>
      <c r="I20" s="206"/>
    </row>
    <row r="21" spans="1:9" x14ac:dyDescent="0.25">
      <c r="A21" s="73"/>
      <c r="B21" s="73" t="s">
        <v>7968</v>
      </c>
      <c r="C21" s="129">
        <v>198.86</v>
      </c>
      <c r="D21" s="129">
        <v>0</v>
      </c>
      <c r="E21" s="129">
        <v>0</v>
      </c>
      <c r="F21" s="129">
        <v>0</v>
      </c>
      <c r="G21" s="129">
        <v>0</v>
      </c>
      <c r="H21" s="129">
        <f t="shared" si="0"/>
        <v>198.86</v>
      </c>
    </row>
    <row r="22" spans="1:9" x14ac:dyDescent="0.25">
      <c r="A22" s="73"/>
      <c r="B22" s="73" t="s">
        <v>7872</v>
      </c>
      <c r="C22" s="129">
        <v>860</v>
      </c>
      <c r="D22" s="129">
        <v>254.93</v>
      </c>
      <c r="E22" s="129">
        <v>0</v>
      </c>
      <c r="F22" s="129">
        <v>4745.07</v>
      </c>
      <c r="G22" s="129">
        <v>0</v>
      </c>
      <c r="H22" s="129">
        <f t="shared" si="0"/>
        <v>5860</v>
      </c>
      <c r="I22" s="206" t="s">
        <v>7981</v>
      </c>
    </row>
    <row r="23" spans="1:9" x14ac:dyDescent="0.25">
      <c r="A23" s="73"/>
      <c r="B23" s="73" t="s">
        <v>7969</v>
      </c>
      <c r="C23" s="129">
        <v>1328.14</v>
      </c>
      <c r="D23" s="129">
        <v>0</v>
      </c>
      <c r="E23" s="129">
        <v>0</v>
      </c>
      <c r="F23" s="129">
        <v>0</v>
      </c>
      <c r="G23" s="129">
        <v>0</v>
      </c>
      <c r="H23" s="129">
        <f t="shared" si="0"/>
        <v>1328.14</v>
      </c>
    </row>
    <row r="24" spans="1:9" x14ac:dyDescent="0.25">
      <c r="A24" s="73"/>
      <c r="B24" s="73" t="s">
        <v>7970</v>
      </c>
      <c r="C24" s="129">
        <v>32.25</v>
      </c>
      <c r="D24" s="129">
        <v>0</v>
      </c>
      <c r="E24" s="129">
        <v>0</v>
      </c>
      <c r="F24" s="129">
        <v>0</v>
      </c>
      <c r="G24" s="129">
        <v>0</v>
      </c>
      <c r="H24" s="129">
        <f t="shared" si="0"/>
        <v>32.25</v>
      </c>
      <c r="I24" s="206" t="s">
        <v>7980</v>
      </c>
    </row>
    <row r="25" spans="1:9" x14ac:dyDescent="0.25">
      <c r="A25" s="73"/>
      <c r="B25" s="73" t="s">
        <v>7918</v>
      </c>
      <c r="C25" s="129">
        <v>512.04999999999995</v>
      </c>
      <c r="D25" s="129">
        <v>0</v>
      </c>
      <c r="E25" s="129">
        <v>0</v>
      </c>
      <c r="F25" s="129">
        <v>0</v>
      </c>
      <c r="G25" s="129">
        <v>0</v>
      </c>
      <c r="H25" s="129">
        <f t="shared" si="0"/>
        <v>512.04999999999995</v>
      </c>
      <c r="I25" s="206" t="s">
        <v>7980</v>
      </c>
    </row>
    <row r="26" spans="1:9" x14ac:dyDescent="0.25">
      <c r="A26" s="73"/>
      <c r="B26" s="73" t="s">
        <v>7971</v>
      </c>
      <c r="C26" s="129">
        <v>1000</v>
      </c>
      <c r="D26" s="129">
        <v>0</v>
      </c>
      <c r="E26" s="129">
        <v>0</v>
      </c>
      <c r="F26" s="129">
        <v>0</v>
      </c>
      <c r="G26" s="129">
        <v>0</v>
      </c>
      <c r="H26" s="129">
        <f t="shared" si="0"/>
        <v>1000</v>
      </c>
      <c r="I26" s="206" t="s">
        <v>7980</v>
      </c>
    </row>
    <row r="27" spans="1:9" x14ac:dyDescent="0.25">
      <c r="A27" s="73"/>
      <c r="B27" s="73" t="s">
        <v>7919</v>
      </c>
      <c r="C27" s="129">
        <v>107.7</v>
      </c>
      <c r="D27" s="129">
        <v>0</v>
      </c>
      <c r="E27" s="129">
        <v>0</v>
      </c>
      <c r="F27" s="129">
        <v>0</v>
      </c>
      <c r="G27" s="129">
        <v>0</v>
      </c>
      <c r="H27" s="129">
        <f t="shared" si="0"/>
        <v>107.7</v>
      </c>
      <c r="I27" s="206" t="s">
        <v>7980</v>
      </c>
    </row>
    <row r="28" spans="1:9" x14ac:dyDescent="0.25">
      <c r="A28" s="73"/>
      <c r="B28" s="73" t="s">
        <v>7972</v>
      </c>
      <c r="C28" s="129">
        <v>2054.02</v>
      </c>
      <c r="D28" s="129">
        <v>0</v>
      </c>
      <c r="E28" s="129">
        <v>0</v>
      </c>
      <c r="F28" s="129">
        <v>0</v>
      </c>
      <c r="G28" s="129">
        <v>0</v>
      </c>
      <c r="H28" s="129">
        <f t="shared" si="0"/>
        <v>2054.02</v>
      </c>
      <c r="I28" s="206" t="s">
        <v>7980</v>
      </c>
    </row>
    <row r="29" spans="1:9" x14ac:dyDescent="0.25">
      <c r="A29" s="73"/>
      <c r="B29" s="73" t="s">
        <v>2734</v>
      </c>
      <c r="C29" s="129">
        <v>12192.19</v>
      </c>
      <c r="D29" s="129">
        <v>0</v>
      </c>
      <c r="E29" s="129">
        <v>0</v>
      </c>
      <c r="F29" s="129">
        <v>0</v>
      </c>
      <c r="G29" s="129">
        <v>0</v>
      </c>
      <c r="H29" s="129">
        <f t="shared" si="0"/>
        <v>12192.19</v>
      </c>
      <c r="I29" s="206" t="s">
        <v>7980</v>
      </c>
    </row>
    <row r="30" spans="1:9" x14ac:dyDescent="0.25">
      <c r="A30" s="73"/>
      <c r="B30" s="73" t="s">
        <v>7973</v>
      </c>
      <c r="C30" s="129">
        <v>6000</v>
      </c>
      <c r="D30" s="129">
        <v>0</v>
      </c>
      <c r="E30" s="129">
        <v>0</v>
      </c>
      <c r="F30" s="129">
        <v>0</v>
      </c>
      <c r="G30" s="129">
        <v>0</v>
      </c>
      <c r="H30" s="129">
        <f t="shared" si="0"/>
        <v>6000</v>
      </c>
      <c r="I30" s="206" t="s">
        <v>7980</v>
      </c>
    </row>
    <row r="31" spans="1:9" x14ac:dyDescent="0.25">
      <c r="A31" s="73"/>
      <c r="B31" s="73" t="s">
        <v>7974</v>
      </c>
      <c r="C31" s="129">
        <v>1292.3800000000001</v>
      </c>
      <c r="D31" s="129">
        <v>0</v>
      </c>
      <c r="E31" s="129">
        <v>0</v>
      </c>
      <c r="F31" s="129">
        <v>0</v>
      </c>
      <c r="G31" s="129">
        <v>0</v>
      </c>
      <c r="H31" s="129">
        <f t="shared" si="0"/>
        <v>1292.3800000000001</v>
      </c>
    </row>
    <row r="32" spans="1:9" x14ac:dyDescent="0.25">
      <c r="A32" s="73"/>
      <c r="B32" s="73" t="s">
        <v>7975</v>
      </c>
      <c r="C32" s="129">
        <v>1665</v>
      </c>
      <c r="D32" s="129">
        <v>0</v>
      </c>
      <c r="E32" s="129">
        <v>0</v>
      </c>
      <c r="F32" s="129">
        <v>0</v>
      </c>
      <c r="G32" s="129">
        <v>0</v>
      </c>
      <c r="H32" s="129">
        <f t="shared" si="0"/>
        <v>1665</v>
      </c>
      <c r="I32" s="206" t="s">
        <v>7980</v>
      </c>
    </row>
    <row r="33" spans="1:9" x14ac:dyDescent="0.25">
      <c r="A33" s="73"/>
      <c r="B33" s="73" t="s">
        <v>7690</v>
      </c>
      <c r="C33" s="129">
        <v>385.07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385.07</v>
      </c>
      <c r="I33" s="206" t="s">
        <v>7980</v>
      </c>
    </row>
    <row r="34" spans="1:9" x14ac:dyDescent="0.25">
      <c r="A34" s="73"/>
      <c r="B34" s="73" t="s">
        <v>7976</v>
      </c>
      <c r="C34" s="129">
        <v>1448.68</v>
      </c>
      <c r="D34" s="129">
        <v>0</v>
      </c>
      <c r="E34" s="129">
        <v>0</v>
      </c>
      <c r="F34" s="129">
        <v>0</v>
      </c>
      <c r="G34" s="129">
        <v>0</v>
      </c>
      <c r="H34" s="129">
        <f t="shared" si="0"/>
        <v>1448.68</v>
      </c>
      <c r="I34" s="206" t="s">
        <v>7980</v>
      </c>
    </row>
    <row r="35" spans="1:9" x14ac:dyDescent="0.25">
      <c r="A35" s="73"/>
      <c r="B35" s="73" t="s">
        <v>7977</v>
      </c>
      <c r="C35" s="129">
        <v>496.08</v>
      </c>
      <c r="D35" s="129">
        <v>0</v>
      </c>
      <c r="E35" s="129">
        <v>0</v>
      </c>
      <c r="F35" s="129">
        <v>0</v>
      </c>
      <c r="G35" s="129">
        <v>0</v>
      </c>
      <c r="H35" s="129">
        <f t="shared" si="0"/>
        <v>496.08</v>
      </c>
    </row>
    <row r="36" spans="1:9" x14ac:dyDescent="0.25">
      <c r="A36" s="73"/>
      <c r="B36" s="73" t="s">
        <v>5635</v>
      </c>
      <c r="C36" s="129">
        <v>0</v>
      </c>
      <c r="D36" s="129">
        <v>319.8</v>
      </c>
      <c r="E36" s="129">
        <v>0</v>
      </c>
      <c r="F36" s="129">
        <v>0</v>
      </c>
      <c r="G36" s="129">
        <v>0</v>
      </c>
      <c r="H36" s="129">
        <f t="shared" si="0"/>
        <v>319.8</v>
      </c>
      <c r="I36" s="206" t="s">
        <v>7980</v>
      </c>
    </row>
    <row r="37" spans="1:9" x14ac:dyDescent="0.25">
      <c r="A37" s="73"/>
      <c r="B37" s="73" t="s">
        <v>7978</v>
      </c>
      <c r="C37" s="129">
        <v>3314.5</v>
      </c>
      <c r="D37" s="129">
        <v>0</v>
      </c>
      <c r="E37" s="129">
        <v>0</v>
      </c>
      <c r="F37" s="129">
        <v>0</v>
      </c>
      <c r="G37" s="129">
        <v>0</v>
      </c>
      <c r="H37" s="129">
        <f t="shared" si="0"/>
        <v>3314.5</v>
      </c>
      <c r="I37" s="206" t="s">
        <v>7980</v>
      </c>
    </row>
    <row r="38" spans="1:9" x14ac:dyDescent="0.25">
      <c r="A38" s="73"/>
      <c r="B38" s="73" t="s">
        <v>7979</v>
      </c>
      <c r="C38" s="129">
        <v>14162.3</v>
      </c>
      <c r="D38" s="129">
        <v>0</v>
      </c>
      <c r="E38" s="129">
        <v>0</v>
      </c>
      <c r="F38" s="129">
        <v>0</v>
      </c>
      <c r="G38" s="129">
        <v>0</v>
      </c>
      <c r="H38" s="129">
        <f t="shared" si="0"/>
        <v>14162.3</v>
      </c>
    </row>
    <row r="39" spans="1:9" ht="15.75" thickBot="1" x14ac:dyDescent="0.3">
      <c r="A39" s="73"/>
      <c r="B39" s="73" t="s">
        <v>7900</v>
      </c>
      <c r="C39" s="129">
        <v>0</v>
      </c>
      <c r="D39" s="129">
        <v>12620</v>
      </c>
      <c r="E39" s="129">
        <v>0</v>
      </c>
      <c r="F39" s="129">
        <v>0</v>
      </c>
      <c r="G39" s="129">
        <v>0</v>
      </c>
      <c r="H39" s="129">
        <f t="shared" si="0"/>
        <v>12620</v>
      </c>
      <c r="I39" s="206" t="s">
        <v>7980</v>
      </c>
    </row>
    <row r="40" spans="1:9" ht="15.75" thickBot="1" x14ac:dyDescent="0.3">
      <c r="A40" s="73" t="s">
        <v>2</v>
      </c>
      <c r="B40" s="73"/>
      <c r="C40" s="130">
        <f>ROUND(SUM(C2:C39),5)</f>
        <v>220895.57</v>
      </c>
      <c r="D40" s="130">
        <f>ROUND(SUM(D2:D39),5)</f>
        <v>13194.73</v>
      </c>
      <c r="E40" s="130">
        <f>ROUND(SUM(E2:E39),5)</f>
        <v>0</v>
      </c>
      <c r="F40" s="130">
        <f>ROUND(SUM(F2:F39),5)</f>
        <v>4745.07</v>
      </c>
      <c r="G40" s="130">
        <f>ROUND(SUM(G2:G39),5)</f>
        <v>0</v>
      </c>
      <c r="H40" s="130">
        <f t="shared" si="0"/>
        <v>238835.37</v>
      </c>
    </row>
    <row r="41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4" name="HEADER"/>
      </mc:Fallback>
    </mc:AlternateContent>
    <mc:AlternateContent xmlns:mc="http://schemas.openxmlformats.org/markup-compatibility/2006">
      <mc:Choice Requires="x14">
        <control shapeId="11161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6" name="FILT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54"/>
  <sheetViews>
    <sheetView workbookViewId="0">
      <selection activeCell="J1" sqref="J1"/>
    </sheetView>
  </sheetViews>
  <sheetFormatPr defaultColWidth="8.7109375" defaultRowHeight="15" x14ac:dyDescent="0.25"/>
  <cols>
    <col min="1" max="1" width="3" style="2" customWidth="1"/>
    <col min="2" max="2" width="40.28515625" style="2" customWidth="1"/>
    <col min="3" max="8" width="11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221</v>
      </c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J1" s="39" t="s">
        <v>7873</v>
      </c>
    </row>
    <row r="2" spans="1:10" ht="15.75" thickTop="1" x14ac:dyDescent="0.25">
      <c r="A2" s="73"/>
      <c r="B2" s="73" t="s">
        <v>7866</v>
      </c>
      <c r="C2" s="129">
        <v>0</v>
      </c>
      <c r="D2" s="129">
        <v>0</v>
      </c>
      <c r="E2" s="129">
        <v>0</v>
      </c>
      <c r="F2" s="129">
        <v>0</v>
      </c>
      <c r="G2" s="129">
        <v>5000</v>
      </c>
      <c r="H2" s="129">
        <f t="shared" ref="H2:H53" si="0">ROUND(SUM(C2:G2),5)</f>
        <v>5000</v>
      </c>
    </row>
    <row r="3" spans="1:10" x14ac:dyDescent="0.25">
      <c r="A3" s="73"/>
      <c r="B3" s="73" t="s">
        <v>7665</v>
      </c>
      <c r="C3" s="129">
        <v>0</v>
      </c>
      <c r="D3" s="129">
        <v>25000</v>
      </c>
      <c r="E3" s="129">
        <v>0</v>
      </c>
      <c r="F3" s="129">
        <v>0</v>
      </c>
      <c r="G3" s="129">
        <v>0</v>
      </c>
      <c r="H3" s="129">
        <f t="shared" si="0"/>
        <v>25000</v>
      </c>
    </row>
    <row r="4" spans="1:10" x14ac:dyDescent="0.25">
      <c r="A4" s="73"/>
      <c r="B4" s="73" t="s">
        <v>7876</v>
      </c>
      <c r="C4" s="129">
        <v>0</v>
      </c>
      <c r="D4" s="129">
        <v>0</v>
      </c>
      <c r="E4" s="129">
        <v>0</v>
      </c>
      <c r="F4" s="129">
        <v>0</v>
      </c>
      <c r="G4" s="129">
        <v>685.5</v>
      </c>
      <c r="H4" s="129">
        <f t="shared" si="0"/>
        <v>685.5</v>
      </c>
    </row>
    <row r="5" spans="1:10" x14ac:dyDescent="0.25">
      <c r="A5" s="73"/>
      <c r="B5" s="73" t="s">
        <v>7982</v>
      </c>
      <c r="C5" s="129">
        <v>4400</v>
      </c>
      <c r="D5" s="129">
        <v>0</v>
      </c>
      <c r="E5" s="129">
        <v>0</v>
      </c>
      <c r="F5" s="129">
        <v>0</v>
      </c>
      <c r="G5" s="129">
        <v>0</v>
      </c>
      <c r="H5" s="129">
        <f t="shared" si="0"/>
        <v>4400</v>
      </c>
    </row>
    <row r="6" spans="1:10" x14ac:dyDescent="0.25">
      <c r="A6" s="73"/>
      <c r="B6" s="73" t="s">
        <v>248</v>
      </c>
      <c r="C6" s="129">
        <v>0</v>
      </c>
      <c r="D6" s="129">
        <v>0</v>
      </c>
      <c r="E6" s="129">
        <v>0</v>
      </c>
      <c r="F6" s="129">
        <v>0</v>
      </c>
      <c r="G6" s="129">
        <v>-54012.77</v>
      </c>
      <c r="H6" s="129">
        <f t="shared" si="0"/>
        <v>-54012.77</v>
      </c>
    </row>
    <row r="7" spans="1:10" x14ac:dyDescent="0.25">
      <c r="A7" s="73"/>
      <c r="B7" s="73" t="s">
        <v>7983</v>
      </c>
      <c r="C7" s="129">
        <v>15000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15000</v>
      </c>
    </row>
    <row r="8" spans="1:10" x14ac:dyDescent="0.25">
      <c r="A8" s="73"/>
      <c r="B8" s="73" t="s">
        <v>347</v>
      </c>
      <c r="C8" s="129">
        <v>5500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5500</v>
      </c>
    </row>
    <row r="9" spans="1:10" x14ac:dyDescent="0.25">
      <c r="A9" s="73"/>
      <c r="B9" s="73" t="s">
        <v>7920</v>
      </c>
      <c r="C9" s="129">
        <v>0</v>
      </c>
      <c r="D9" s="129">
        <v>2500</v>
      </c>
      <c r="E9" s="129">
        <v>0</v>
      </c>
      <c r="F9" s="129">
        <v>0</v>
      </c>
      <c r="G9" s="129">
        <v>0</v>
      </c>
      <c r="H9" s="129">
        <f t="shared" si="0"/>
        <v>2500</v>
      </c>
    </row>
    <row r="10" spans="1:10" x14ac:dyDescent="0.25">
      <c r="A10" s="73"/>
      <c r="B10" s="73" t="s">
        <v>7716</v>
      </c>
      <c r="C10" s="129">
        <v>0</v>
      </c>
      <c r="D10" s="129">
        <v>0</v>
      </c>
      <c r="E10" s="129">
        <v>0</v>
      </c>
      <c r="F10" s="129">
        <v>0</v>
      </c>
      <c r="G10" s="129">
        <v>650.32000000000005</v>
      </c>
      <c r="H10" s="129">
        <f t="shared" si="0"/>
        <v>650.32000000000005</v>
      </c>
    </row>
    <row r="11" spans="1:10" x14ac:dyDescent="0.25">
      <c r="A11" s="73"/>
      <c r="B11" s="73" t="s">
        <v>7921</v>
      </c>
      <c r="C11" s="129">
        <v>0</v>
      </c>
      <c r="D11" s="129">
        <v>20250</v>
      </c>
      <c r="E11" s="129">
        <v>0</v>
      </c>
      <c r="F11" s="129">
        <v>0</v>
      </c>
      <c r="G11" s="129">
        <v>0</v>
      </c>
      <c r="H11" s="129">
        <f t="shared" si="0"/>
        <v>20250</v>
      </c>
    </row>
    <row r="12" spans="1:10" x14ac:dyDescent="0.25">
      <c r="A12" s="73"/>
      <c r="B12" s="73" t="s">
        <v>7867</v>
      </c>
      <c r="C12" s="129">
        <v>0</v>
      </c>
      <c r="D12" s="129">
        <v>0</v>
      </c>
      <c r="E12" s="129">
        <v>0</v>
      </c>
      <c r="F12" s="129">
        <v>0</v>
      </c>
      <c r="G12" s="129">
        <v>15420</v>
      </c>
      <c r="H12" s="129">
        <f t="shared" si="0"/>
        <v>15420</v>
      </c>
    </row>
    <row r="13" spans="1:10" x14ac:dyDescent="0.25">
      <c r="A13" s="73"/>
      <c r="B13" s="73" t="s">
        <v>7904</v>
      </c>
      <c r="C13" s="129">
        <v>0</v>
      </c>
      <c r="D13" s="129">
        <v>0</v>
      </c>
      <c r="E13" s="129">
        <v>1343</v>
      </c>
      <c r="F13" s="129">
        <v>0</v>
      </c>
      <c r="G13" s="129">
        <v>0</v>
      </c>
      <c r="H13" s="129">
        <f t="shared" si="0"/>
        <v>1343</v>
      </c>
    </row>
    <row r="14" spans="1:10" x14ac:dyDescent="0.25">
      <c r="A14" s="73"/>
      <c r="B14" s="73" t="s">
        <v>7922</v>
      </c>
      <c r="C14" s="129">
        <v>8000</v>
      </c>
      <c r="D14" s="129">
        <v>16625</v>
      </c>
      <c r="E14" s="129">
        <v>0</v>
      </c>
      <c r="F14" s="129">
        <v>0</v>
      </c>
      <c r="G14" s="129">
        <v>0</v>
      </c>
      <c r="H14" s="129">
        <f t="shared" si="0"/>
        <v>24625</v>
      </c>
    </row>
    <row r="15" spans="1:10" x14ac:dyDescent="0.25">
      <c r="A15" s="73"/>
      <c r="B15" s="73" t="s">
        <v>7923</v>
      </c>
      <c r="C15" s="129">
        <v>2000</v>
      </c>
      <c r="D15" s="129">
        <v>0</v>
      </c>
      <c r="E15" s="129">
        <v>0</v>
      </c>
      <c r="F15" s="129">
        <v>0</v>
      </c>
      <c r="G15" s="129">
        <v>0</v>
      </c>
      <c r="H15" s="129">
        <f t="shared" si="0"/>
        <v>2000</v>
      </c>
    </row>
    <row r="16" spans="1:10" x14ac:dyDescent="0.25">
      <c r="A16" s="73"/>
      <c r="B16" s="73" t="s">
        <v>7984</v>
      </c>
      <c r="C16" s="129">
        <v>17500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17500</v>
      </c>
    </row>
    <row r="17" spans="1:8" x14ac:dyDescent="0.25">
      <c r="A17" s="73"/>
      <c r="B17" s="73" t="s">
        <v>7868</v>
      </c>
      <c r="C17" s="129">
        <v>0</v>
      </c>
      <c r="D17" s="129">
        <v>0</v>
      </c>
      <c r="E17" s="129">
        <v>0</v>
      </c>
      <c r="F17" s="129">
        <v>0</v>
      </c>
      <c r="G17" s="129">
        <v>500</v>
      </c>
      <c r="H17" s="129">
        <f t="shared" si="0"/>
        <v>500</v>
      </c>
    </row>
    <row r="18" spans="1:8" x14ac:dyDescent="0.25">
      <c r="A18" s="73"/>
      <c r="B18" s="73" t="s">
        <v>7559</v>
      </c>
      <c r="C18" s="129">
        <v>500</v>
      </c>
      <c r="D18" s="129">
        <v>0</v>
      </c>
      <c r="E18" s="129">
        <v>0</v>
      </c>
      <c r="F18" s="129">
        <v>0</v>
      </c>
      <c r="G18" s="129">
        <v>500</v>
      </c>
      <c r="H18" s="129">
        <f t="shared" si="0"/>
        <v>1000</v>
      </c>
    </row>
    <row r="19" spans="1:8" x14ac:dyDescent="0.25">
      <c r="A19" s="73"/>
      <c r="B19" s="73" t="s">
        <v>7985</v>
      </c>
      <c r="C19" s="129">
        <v>22000</v>
      </c>
      <c r="D19" s="129">
        <v>0</v>
      </c>
      <c r="E19" s="129">
        <v>0</v>
      </c>
      <c r="F19" s="129">
        <v>0</v>
      </c>
      <c r="G19" s="129">
        <v>0</v>
      </c>
      <c r="H19" s="129">
        <f t="shared" si="0"/>
        <v>22000</v>
      </c>
    </row>
    <row r="20" spans="1:8" x14ac:dyDescent="0.25">
      <c r="A20" s="73"/>
      <c r="B20" s="73" t="s">
        <v>7986</v>
      </c>
      <c r="C20" s="129">
        <v>5500</v>
      </c>
      <c r="D20" s="129">
        <v>0</v>
      </c>
      <c r="E20" s="129">
        <v>0</v>
      </c>
      <c r="F20" s="129">
        <v>0</v>
      </c>
      <c r="G20" s="129">
        <v>0</v>
      </c>
      <c r="H20" s="129">
        <f t="shared" si="0"/>
        <v>5500</v>
      </c>
    </row>
    <row r="21" spans="1:8" x14ac:dyDescent="0.25">
      <c r="A21" s="73"/>
      <c r="B21" s="73" t="s">
        <v>7770</v>
      </c>
      <c r="C21" s="129">
        <v>0</v>
      </c>
      <c r="D21" s="129">
        <v>3750</v>
      </c>
      <c r="E21" s="129">
        <v>0</v>
      </c>
      <c r="F21" s="129">
        <v>0</v>
      </c>
      <c r="G21" s="129">
        <v>3750</v>
      </c>
      <c r="H21" s="129">
        <f t="shared" si="0"/>
        <v>7500</v>
      </c>
    </row>
    <row r="22" spans="1:8" x14ac:dyDescent="0.25">
      <c r="A22" s="73"/>
      <c r="B22" s="73" t="s">
        <v>7792</v>
      </c>
      <c r="C22" s="129">
        <v>0</v>
      </c>
      <c r="D22" s="129">
        <v>0</v>
      </c>
      <c r="E22" s="129">
        <v>0</v>
      </c>
      <c r="F22" s="129">
        <v>0</v>
      </c>
      <c r="G22" s="129">
        <v>6000</v>
      </c>
      <c r="H22" s="129">
        <f t="shared" si="0"/>
        <v>6000</v>
      </c>
    </row>
    <row r="23" spans="1:8" x14ac:dyDescent="0.25">
      <c r="A23" s="73"/>
      <c r="B23" s="73" t="s">
        <v>7905</v>
      </c>
      <c r="C23" s="129">
        <v>0</v>
      </c>
      <c r="D23" s="129">
        <v>0</v>
      </c>
      <c r="E23" s="129">
        <v>14000</v>
      </c>
      <c r="F23" s="129">
        <v>0</v>
      </c>
      <c r="G23" s="129">
        <v>0</v>
      </c>
      <c r="H23" s="129">
        <f t="shared" si="0"/>
        <v>14000</v>
      </c>
    </row>
    <row r="24" spans="1:8" x14ac:dyDescent="0.25">
      <c r="A24" s="73"/>
      <c r="B24" s="73" t="s">
        <v>7869</v>
      </c>
      <c r="C24" s="129">
        <v>0</v>
      </c>
      <c r="D24" s="129">
        <v>0</v>
      </c>
      <c r="E24" s="129">
        <v>0</v>
      </c>
      <c r="F24" s="129">
        <v>0</v>
      </c>
      <c r="G24" s="129">
        <v>15000</v>
      </c>
      <c r="H24" s="129">
        <f t="shared" si="0"/>
        <v>15000</v>
      </c>
    </row>
    <row r="25" spans="1:8" x14ac:dyDescent="0.25">
      <c r="A25" s="73"/>
      <c r="B25" s="73" t="s">
        <v>2071</v>
      </c>
      <c r="C25" s="129">
        <v>2500</v>
      </c>
      <c r="D25" s="129">
        <v>0</v>
      </c>
      <c r="E25" s="129">
        <v>0</v>
      </c>
      <c r="F25" s="129">
        <v>0</v>
      </c>
      <c r="G25" s="129">
        <v>0</v>
      </c>
      <c r="H25" s="129">
        <f t="shared" si="0"/>
        <v>2500</v>
      </c>
    </row>
    <row r="26" spans="1:8" x14ac:dyDescent="0.25">
      <c r="A26" s="73"/>
      <c r="B26" s="73" t="s">
        <v>7987</v>
      </c>
      <c r="C26" s="129">
        <v>1370.31</v>
      </c>
      <c r="D26" s="129">
        <v>0</v>
      </c>
      <c r="E26" s="129">
        <v>0</v>
      </c>
      <c r="F26" s="129">
        <v>0</v>
      </c>
      <c r="G26" s="129">
        <v>0</v>
      </c>
      <c r="H26" s="129">
        <f t="shared" si="0"/>
        <v>1370.31</v>
      </c>
    </row>
    <row r="27" spans="1:8" x14ac:dyDescent="0.25">
      <c r="A27" s="73"/>
      <c r="B27" s="73" t="s">
        <v>7939</v>
      </c>
      <c r="C27" s="129">
        <v>2500</v>
      </c>
      <c r="D27" s="129">
        <v>0</v>
      </c>
      <c r="E27" s="129">
        <v>0</v>
      </c>
      <c r="F27" s="129">
        <v>0</v>
      </c>
      <c r="G27" s="129">
        <v>0</v>
      </c>
      <c r="H27" s="129">
        <f t="shared" si="0"/>
        <v>2500</v>
      </c>
    </row>
    <row r="28" spans="1:8" x14ac:dyDescent="0.25">
      <c r="A28" s="73"/>
      <c r="B28" s="73" t="s">
        <v>7764</v>
      </c>
      <c r="C28" s="129">
        <v>0</v>
      </c>
      <c r="D28" s="129">
        <v>0</v>
      </c>
      <c r="E28" s="129">
        <v>0</v>
      </c>
      <c r="F28" s="129">
        <v>0</v>
      </c>
      <c r="G28" s="129">
        <v>2000</v>
      </c>
      <c r="H28" s="129">
        <f t="shared" si="0"/>
        <v>2000</v>
      </c>
    </row>
    <row r="29" spans="1:8" x14ac:dyDescent="0.25">
      <c r="A29" s="73"/>
      <c r="B29" s="73" t="s">
        <v>7988</v>
      </c>
      <c r="C29" s="129">
        <v>22000</v>
      </c>
      <c r="D29" s="129">
        <v>0</v>
      </c>
      <c r="E29" s="129">
        <v>0</v>
      </c>
      <c r="F29" s="129">
        <v>0</v>
      </c>
      <c r="G29" s="129">
        <v>0</v>
      </c>
      <c r="H29" s="129">
        <f t="shared" si="0"/>
        <v>22000</v>
      </c>
    </row>
    <row r="30" spans="1:8" x14ac:dyDescent="0.25">
      <c r="A30" s="73"/>
      <c r="B30" s="73" t="s">
        <v>7557</v>
      </c>
      <c r="C30" s="129">
        <v>0</v>
      </c>
      <c r="D30" s="129">
        <v>25000</v>
      </c>
      <c r="E30" s="129">
        <v>0</v>
      </c>
      <c r="F30" s="129">
        <v>0</v>
      </c>
      <c r="G30" s="129">
        <v>0</v>
      </c>
      <c r="H30" s="129">
        <f t="shared" si="0"/>
        <v>25000</v>
      </c>
    </row>
    <row r="31" spans="1:8" x14ac:dyDescent="0.25">
      <c r="A31" s="73"/>
      <c r="B31" s="73" t="s">
        <v>7989</v>
      </c>
      <c r="C31" s="129">
        <v>3000</v>
      </c>
      <c r="D31" s="129">
        <v>0</v>
      </c>
      <c r="E31" s="129">
        <v>0</v>
      </c>
      <c r="F31" s="129">
        <v>0</v>
      </c>
      <c r="G31" s="129">
        <v>0</v>
      </c>
      <c r="H31" s="129">
        <f t="shared" si="0"/>
        <v>3000</v>
      </c>
    </row>
    <row r="32" spans="1:8" x14ac:dyDescent="0.25">
      <c r="A32" s="73"/>
      <c r="B32" s="73" t="s">
        <v>240</v>
      </c>
      <c r="C32" s="129">
        <v>0</v>
      </c>
      <c r="D32" s="129">
        <v>0</v>
      </c>
      <c r="E32" s="129">
        <v>0</v>
      </c>
      <c r="F32" s="129">
        <v>0</v>
      </c>
      <c r="G32" s="129">
        <v>245</v>
      </c>
      <c r="H32" s="129">
        <f t="shared" si="0"/>
        <v>245</v>
      </c>
    </row>
    <row r="33" spans="1:8" x14ac:dyDescent="0.25">
      <c r="A33" s="73"/>
      <c r="B33" s="73" t="s">
        <v>2497</v>
      </c>
      <c r="C33" s="129">
        <v>250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250</v>
      </c>
    </row>
    <row r="34" spans="1:8" x14ac:dyDescent="0.25">
      <c r="A34" s="73"/>
      <c r="B34" s="73" t="s">
        <v>3280</v>
      </c>
      <c r="C34" s="129">
        <v>0</v>
      </c>
      <c r="D34" s="129">
        <v>0</v>
      </c>
      <c r="E34" s="129">
        <v>0</v>
      </c>
      <c r="F34" s="129">
        <v>0</v>
      </c>
      <c r="G34" s="129">
        <v>600</v>
      </c>
      <c r="H34" s="129">
        <f t="shared" si="0"/>
        <v>600</v>
      </c>
    </row>
    <row r="35" spans="1:8" x14ac:dyDescent="0.25">
      <c r="A35" s="73"/>
      <c r="B35" s="73" t="s">
        <v>7990</v>
      </c>
      <c r="C35" s="129">
        <v>3246</v>
      </c>
      <c r="D35" s="129">
        <v>0</v>
      </c>
      <c r="E35" s="129">
        <v>0</v>
      </c>
      <c r="F35" s="129">
        <v>0</v>
      </c>
      <c r="G35" s="129">
        <v>0</v>
      </c>
      <c r="H35" s="129">
        <f t="shared" si="0"/>
        <v>3246</v>
      </c>
    </row>
    <row r="36" spans="1:8" x14ac:dyDescent="0.25">
      <c r="A36" s="73"/>
      <c r="B36" s="73" t="s">
        <v>7877</v>
      </c>
      <c r="C36" s="129">
        <v>0</v>
      </c>
      <c r="D36" s="129">
        <v>0</v>
      </c>
      <c r="E36" s="129">
        <v>0</v>
      </c>
      <c r="F36" s="129">
        <v>14000</v>
      </c>
      <c r="G36" s="129">
        <v>0</v>
      </c>
      <c r="H36" s="129">
        <f t="shared" si="0"/>
        <v>14000</v>
      </c>
    </row>
    <row r="37" spans="1:8" x14ac:dyDescent="0.25">
      <c r="A37" s="73"/>
      <c r="B37" s="73" t="s">
        <v>7924</v>
      </c>
      <c r="C37" s="129">
        <v>0</v>
      </c>
      <c r="D37" s="129">
        <v>22000</v>
      </c>
      <c r="E37" s="129">
        <v>0</v>
      </c>
      <c r="F37" s="129">
        <v>0</v>
      </c>
      <c r="G37" s="129">
        <v>0</v>
      </c>
      <c r="H37" s="129">
        <f t="shared" si="0"/>
        <v>22000</v>
      </c>
    </row>
    <row r="38" spans="1:8" x14ac:dyDescent="0.25">
      <c r="A38" s="73"/>
      <c r="B38" s="73" t="s">
        <v>7906</v>
      </c>
      <c r="C38" s="129">
        <v>0</v>
      </c>
      <c r="D38" s="129">
        <v>0</v>
      </c>
      <c r="E38" s="129">
        <v>0</v>
      </c>
      <c r="F38" s="129">
        <v>5000</v>
      </c>
      <c r="G38" s="129">
        <v>0</v>
      </c>
      <c r="H38" s="129">
        <f t="shared" si="0"/>
        <v>5000</v>
      </c>
    </row>
    <row r="39" spans="1:8" x14ac:dyDescent="0.25">
      <c r="A39" s="73"/>
      <c r="B39" s="73" t="s">
        <v>7555</v>
      </c>
      <c r="C39" s="129">
        <v>0</v>
      </c>
      <c r="D39" s="129">
        <v>0</v>
      </c>
      <c r="E39" s="129">
        <v>0</v>
      </c>
      <c r="F39" s="129">
        <v>0</v>
      </c>
      <c r="G39" s="129">
        <v>250</v>
      </c>
      <c r="H39" s="129">
        <f t="shared" si="0"/>
        <v>250</v>
      </c>
    </row>
    <row r="40" spans="1:8" x14ac:dyDescent="0.25">
      <c r="A40" s="73"/>
      <c r="B40" s="73" t="s">
        <v>7991</v>
      </c>
      <c r="C40" s="129">
        <v>5000</v>
      </c>
      <c r="D40" s="129">
        <v>0</v>
      </c>
      <c r="E40" s="129">
        <v>0</v>
      </c>
      <c r="F40" s="129">
        <v>0</v>
      </c>
      <c r="G40" s="129">
        <v>0</v>
      </c>
      <c r="H40" s="129">
        <f t="shared" si="0"/>
        <v>5000</v>
      </c>
    </row>
    <row r="41" spans="1:8" x14ac:dyDescent="0.25">
      <c r="A41" s="73"/>
      <c r="B41" s="73" t="s">
        <v>235</v>
      </c>
      <c r="C41" s="129">
        <v>0</v>
      </c>
      <c r="D41" s="129">
        <v>0</v>
      </c>
      <c r="E41" s="129">
        <v>0</v>
      </c>
      <c r="F41" s="129">
        <v>25000</v>
      </c>
      <c r="G41" s="129">
        <v>0</v>
      </c>
      <c r="H41" s="129">
        <f t="shared" si="0"/>
        <v>25000</v>
      </c>
    </row>
    <row r="42" spans="1:8" x14ac:dyDescent="0.25">
      <c r="A42" s="73"/>
      <c r="B42" s="73" t="s">
        <v>6321</v>
      </c>
      <c r="C42" s="129">
        <v>0</v>
      </c>
      <c r="D42" s="129">
        <v>0</v>
      </c>
      <c r="E42" s="129">
        <v>0</v>
      </c>
      <c r="F42" s="129">
        <v>0</v>
      </c>
      <c r="G42" s="129">
        <v>24999</v>
      </c>
      <c r="H42" s="129">
        <f t="shared" si="0"/>
        <v>24999</v>
      </c>
    </row>
    <row r="43" spans="1:8" x14ac:dyDescent="0.25">
      <c r="A43" s="73"/>
      <c r="B43" s="73" t="s">
        <v>7878</v>
      </c>
      <c r="C43" s="129">
        <v>0</v>
      </c>
      <c r="D43" s="129">
        <v>0</v>
      </c>
      <c r="E43" s="129">
        <v>0</v>
      </c>
      <c r="F43" s="129">
        <v>3198</v>
      </c>
      <c r="G43" s="129">
        <v>0</v>
      </c>
      <c r="H43" s="129">
        <f t="shared" si="0"/>
        <v>3198</v>
      </c>
    </row>
    <row r="44" spans="1:8" x14ac:dyDescent="0.25">
      <c r="A44" s="73"/>
      <c r="B44" s="73" t="s">
        <v>7992</v>
      </c>
      <c r="C44" s="129">
        <v>5000</v>
      </c>
      <c r="D44" s="129">
        <v>0</v>
      </c>
      <c r="E44" s="129">
        <v>0</v>
      </c>
      <c r="F44" s="129">
        <v>0</v>
      </c>
      <c r="G44" s="129">
        <v>0</v>
      </c>
      <c r="H44" s="129">
        <f t="shared" si="0"/>
        <v>5000</v>
      </c>
    </row>
    <row r="45" spans="1:8" x14ac:dyDescent="0.25">
      <c r="A45" s="73"/>
      <c r="B45" s="73" t="s">
        <v>7993</v>
      </c>
      <c r="C45" s="129">
        <v>9500</v>
      </c>
      <c r="D45" s="129">
        <v>0</v>
      </c>
      <c r="E45" s="129">
        <v>0</v>
      </c>
      <c r="F45" s="129">
        <v>0</v>
      </c>
      <c r="G45" s="129">
        <v>0</v>
      </c>
      <c r="H45" s="129">
        <f t="shared" si="0"/>
        <v>9500</v>
      </c>
    </row>
    <row r="46" spans="1:8" x14ac:dyDescent="0.25">
      <c r="A46" s="73"/>
      <c r="B46" s="73" t="s">
        <v>7994</v>
      </c>
      <c r="C46" s="129">
        <v>24000</v>
      </c>
      <c r="D46" s="129">
        <v>0</v>
      </c>
      <c r="E46" s="129">
        <v>0</v>
      </c>
      <c r="F46" s="129">
        <v>0</v>
      </c>
      <c r="G46" s="129">
        <v>0</v>
      </c>
      <c r="H46" s="129">
        <f t="shared" si="0"/>
        <v>24000</v>
      </c>
    </row>
    <row r="47" spans="1:8" x14ac:dyDescent="0.25">
      <c r="A47" s="73"/>
      <c r="B47" s="73" t="s">
        <v>2921</v>
      </c>
      <c r="C47" s="129">
        <v>5000</v>
      </c>
      <c r="D47" s="129">
        <v>0</v>
      </c>
      <c r="E47" s="129">
        <v>0</v>
      </c>
      <c r="F47" s="129">
        <v>0</v>
      </c>
      <c r="G47" s="129">
        <v>0</v>
      </c>
      <c r="H47" s="129">
        <f t="shared" si="0"/>
        <v>5000</v>
      </c>
    </row>
    <row r="48" spans="1:8" x14ac:dyDescent="0.25">
      <c r="A48" s="73"/>
      <c r="B48" s="73" t="s">
        <v>7995</v>
      </c>
      <c r="C48" s="129">
        <v>5000</v>
      </c>
      <c r="D48" s="129">
        <v>0</v>
      </c>
      <c r="E48" s="129">
        <v>0</v>
      </c>
      <c r="F48" s="129">
        <v>0</v>
      </c>
      <c r="G48" s="129">
        <v>0</v>
      </c>
      <c r="H48" s="129">
        <f t="shared" si="0"/>
        <v>5000</v>
      </c>
    </row>
    <row r="49" spans="1:8" x14ac:dyDescent="0.25">
      <c r="A49" s="73"/>
      <c r="B49" s="73" t="s">
        <v>7925</v>
      </c>
      <c r="C49" s="129">
        <v>0</v>
      </c>
      <c r="D49" s="129">
        <v>5000</v>
      </c>
      <c r="E49" s="129">
        <v>0</v>
      </c>
      <c r="F49" s="129">
        <v>0</v>
      </c>
      <c r="G49" s="129">
        <v>0</v>
      </c>
      <c r="H49" s="129">
        <f t="shared" si="0"/>
        <v>5000</v>
      </c>
    </row>
    <row r="50" spans="1:8" x14ac:dyDescent="0.25">
      <c r="A50" s="73"/>
      <c r="B50" s="73" t="s">
        <v>7600</v>
      </c>
      <c r="C50" s="129">
        <v>2000</v>
      </c>
      <c r="D50" s="129">
        <v>0</v>
      </c>
      <c r="E50" s="129">
        <v>0</v>
      </c>
      <c r="F50" s="129">
        <v>0</v>
      </c>
      <c r="G50" s="129">
        <v>0</v>
      </c>
      <c r="H50" s="129">
        <f t="shared" si="0"/>
        <v>2000</v>
      </c>
    </row>
    <row r="51" spans="1:8" x14ac:dyDescent="0.25">
      <c r="A51" s="73"/>
      <c r="B51" s="73" t="s">
        <v>4077</v>
      </c>
      <c r="C51" s="129">
        <v>27000</v>
      </c>
      <c r="D51" s="129">
        <v>0</v>
      </c>
      <c r="E51" s="129">
        <v>0</v>
      </c>
      <c r="F51" s="129">
        <v>0</v>
      </c>
      <c r="G51" s="129">
        <v>0</v>
      </c>
      <c r="H51" s="129">
        <f t="shared" si="0"/>
        <v>27000</v>
      </c>
    </row>
    <row r="52" spans="1:8" ht="15.75" thickBot="1" x14ac:dyDescent="0.3">
      <c r="A52" s="73"/>
      <c r="B52" s="73" t="s">
        <v>7794</v>
      </c>
      <c r="C52" s="129">
        <v>0</v>
      </c>
      <c r="D52" s="129">
        <v>0</v>
      </c>
      <c r="E52" s="129">
        <v>0</v>
      </c>
      <c r="F52" s="129">
        <v>0</v>
      </c>
      <c r="G52" s="129">
        <v>2070</v>
      </c>
      <c r="H52" s="129">
        <f t="shared" si="0"/>
        <v>2070</v>
      </c>
    </row>
    <row r="53" spans="1:8" s="2" customFormat="1" ht="12" thickBot="1" x14ac:dyDescent="0.25">
      <c r="A53" s="73" t="s">
        <v>2</v>
      </c>
      <c r="B53" s="73"/>
      <c r="C53" s="130">
        <f>ROUND(SUM(C2:C52),5)</f>
        <v>197766.31</v>
      </c>
      <c r="D53" s="130">
        <f>ROUND(SUM(D2:D52),5)</f>
        <v>120125</v>
      </c>
      <c r="E53" s="130">
        <f>ROUND(SUM(E2:E52),5)</f>
        <v>15343</v>
      </c>
      <c r="F53" s="130">
        <f>ROUND(SUM(F2:F52),5)</f>
        <v>47198</v>
      </c>
      <c r="G53" s="130">
        <f>ROUND(SUM(G2:G52),5)</f>
        <v>23657.05</v>
      </c>
      <c r="H53" s="130">
        <f t="shared" si="0"/>
        <v>404089.36</v>
      </c>
    </row>
    <row r="54" spans="1:8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4" name="HEADER"/>
      </mc:Fallback>
    </mc:AlternateContent>
    <mc:AlternateContent xmlns:mc="http://schemas.openxmlformats.org/markup-compatibility/2006">
      <mc:Choice Requires="x14">
        <control shapeId="1105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6" name="FILT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28C8-B522-436F-90DB-14F6D8F3C52E}">
  <dimension ref="B1:L16"/>
  <sheetViews>
    <sheetView workbookViewId="0">
      <selection activeCell="L1" sqref="L1"/>
    </sheetView>
  </sheetViews>
  <sheetFormatPr defaultRowHeight="15" x14ac:dyDescent="0.25"/>
  <cols>
    <col min="1" max="1" width="1.5703125" customWidth="1"/>
    <col min="3" max="3" width="11.28515625" bestFit="1" customWidth="1"/>
    <col min="4" max="4" width="8.7109375" bestFit="1" customWidth="1"/>
    <col min="5" max="5" width="8.140625" bestFit="1" customWidth="1"/>
    <col min="6" max="6" width="16.5703125" customWidth="1"/>
    <col min="7" max="7" width="58.42578125" bestFit="1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221</v>
      </c>
      <c r="K1" s="3"/>
      <c r="L1" s="39" t="s">
        <v>7873</v>
      </c>
    </row>
    <row r="2" spans="2:12" ht="15.75" thickBot="1" x14ac:dyDescent="0.3">
      <c r="C2" s="83" t="s">
        <v>5918</v>
      </c>
      <c r="D2" s="83" t="s">
        <v>5917</v>
      </c>
      <c r="E2" s="83" t="s">
        <v>5916</v>
      </c>
      <c r="F2" s="83" t="s">
        <v>5915</v>
      </c>
      <c r="G2" s="83" t="s">
        <v>5914</v>
      </c>
      <c r="H2" s="83" t="s">
        <v>7584</v>
      </c>
      <c r="I2" s="83" t="s">
        <v>7927</v>
      </c>
      <c r="J2" s="83" t="s">
        <v>7928</v>
      </c>
    </row>
    <row r="3" spans="2:12" ht="15.75" thickTop="1" x14ac:dyDescent="0.25">
      <c r="B3" s="73"/>
      <c r="C3" s="76" t="s">
        <v>276</v>
      </c>
      <c r="D3" s="77">
        <v>45024</v>
      </c>
      <c r="E3" s="76" t="s">
        <v>7932</v>
      </c>
      <c r="F3" s="76"/>
      <c r="G3" s="76" t="s">
        <v>7865</v>
      </c>
      <c r="H3" s="76" t="s">
        <v>7933</v>
      </c>
      <c r="I3" s="76" t="s">
        <v>53</v>
      </c>
      <c r="J3" s="129">
        <v>12.78</v>
      </c>
    </row>
    <row r="4" spans="2:12" x14ac:dyDescent="0.25">
      <c r="B4" s="73"/>
      <c r="C4" s="76" t="s">
        <v>637</v>
      </c>
      <c r="D4" s="77">
        <v>45062</v>
      </c>
      <c r="E4" s="76" t="s">
        <v>7942</v>
      </c>
      <c r="F4" s="76"/>
      <c r="G4" s="76" t="s">
        <v>7943</v>
      </c>
      <c r="H4" s="76"/>
      <c r="I4" s="76" t="s">
        <v>71</v>
      </c>
      <c r="J4" s="129">
        <v>-12.78</v>
      </c>
    </row>
    <row r="5" spans="2:12" x14ac:dyDescent="0.25">
      <c r="B5" s="73"/>
      <c r="C5" s="76" t="s">
        <v>285</v>
      </c>
      <c r="D5" s="77">
        <v>45068</v>
      </c>
      <c r="E5" s="76" t="s">
        <v>7944</v>
      </c>
      <c r="F5" s="76"/>
      <c r="G5" s="76" t="s">
        <v>7945</v>
      </c>
      <c r="H5" s="76"/>
      <c r="I5" s="76" t="s">
        <v>71</v>
      </c>
      <c r="J5" s="214">
        <v>12.78</v>
      </c>
    </row>
    <row r="7" spans="2:12" x14ac:dyDescent="0.25">
      <c r="C7" s="71" t="s">
        <v>7929</v>
      </c>
      <c r="D7" s="190"/>
      <c r="E7" s="190"/>
      <c r="F7" s="190"/>
      <c r="G7" s="190"/>
      <c r="H7" s="190"/>
      <c r="I7" s="190"/>
      <c r="J7" s="75">
        <f>SUM(J3:J5)</f>
        <v>12.78</v>
      </c>
    </row>
    <row r="14" spans="2:12" x14ac:dyDescent="0.25">
      <c r="C14" s="73"/>
    </row>
    <row r="15" spans="2:12" x14ac:dyDescent="0.25">
      <c r="C15" s="72"/>
    </row>
    <row r="16" spans="2:12" x14ac:dyDescent="0.25">
      <c r="C16" s="76"/>
    </row>
  </sheetData>
  <hyperlinks>
    <hyperlink ref="B1" location="Contents!A1" display="Contents" xr:uid="{10651AB5-A594-47E8-9889-F590E0E22D0B}"/>
    <hyperlink ref="L1" location="'US Balance Sheet Year over Year'!A1" display="Balance Sheet" xr:uid="{FA9ABDD9-23C0-48B4-BC1E-1873CA2E6DAC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5FD2-B407-4876-BE00-87034FB03138}">
  <dimension ref="B1:L9"/>
  <sheetViews>
    <sheetView workbookViewId="0">
      <selection activeCell="L1" sqref="L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5" bestFit="1" customWidth="1"/>
    <col min="6" max="6" width="17.85546875" bestFit="1" customWidth="1"/>
    <col min="7" max="7" width="25.28515625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221</v>
      </c>
      <c r="K1" s="3"/>
      <c r="L1" s="39" t="s">
        <v>7873</v>
      </c>
    </row>
    <row r="2" spans="2:12" ht="15.75" thickBot="1" x14ac:dyDescent="0.3">
      <c r="C2" s="83" t="s">
        <v>5918</v>
      </c>
      <c r="D2" s="83" t="s">
        <v>5917</v>
      </c>
      <c r="E2" s="83" t="s">
        <v>5916</v>
      </c>
      <c r="F2" s="83" t="s">
        <v>5915</v>
      </c>
      <c r="G2" s="83" t="s">
        <v>5914</v>
      </c>
      <c r="H2" s="83" t="s">
        <v>7584</v>
      </c>
      <c r="I2" s="83" t="s">
        <v>7927</v>
      </c>
      <c r="J2" s="83" t="s">
        <v>7928</v>
      </c>
    </row>
    <row r="3" spans="2:12" ht="15.75" thickTop="1" x14ac:dyDescent="0.25">
      <c r="C3" s="76" t="s">
        <v>637</v>
      </c>
      <c r="D3" s="77">
        <v>45076</v>
      </c>
      <c r="E3" s="76" t="s">
        <v>7926</v>
      </c>
      <c r="F3" s="76" t="s">
        <v>7938</v>
      </c>
      <c r="G3" s="76" t="s">
        <v>7930</v>
      </c>
      <c r="H3" s="76" t="s">
        <v>7931</v>
      </c>
      <c r="I3" s="76" t="s">
        <v>53</v>
      </c>
      <c r="J3" s="79">
        <v>5000</v>
      </c>
    </row>
    <row r="4" spans="2:12" x14ac:dyDescent="0.25">
      <c r="C4" s="76" t="s">
        <v>637</v>
      </c>
      <c r="D4" s="77">
        <v>45077</v>
      </c>
      <c r="E4" s="76" t="s">
        <v>7926</v>
      </c>
      <c r="F4" s="76" t="s">
        <v>7939</v>
      </c>
      <c r="G4" s="76" t="s">
        <v>5771</v>
      </c>
      <c r="H4" s="76" t="s">
        <v>5771</v>
      </c>
      <c r="I4" s="76" t="s">
        <v>53</v>
      </c>
      <c r="J4" s="211">
        <v>5000</v>
      </c>
    </row>
    <row r="6" spans="2:12" x14ac:dyDescent="0.25">
      <c r="C6" s="71" t="s">
        <v>7929</v>
      </c>
      <c r="D6" s="190"/>
      <c r="E6" s="190"/>
      <c r="F6" s="190"/>
      <c r="G6" s="190"/>
      <c r="H6" s="190"/>
      <c r="I6" s="190"/>
      <c r="J6" s="75">
        <f>SUM(J3:J4)</f>
        <v>10000</v>
      </c>
    </row>
    <row r="9" spans="2:12" x14ac:dyDescent="0.25">
      <c r="C9" s="213" t="s">
        <v>7937</v>
      </c>
    </row>
  </sheetData>
  <hyperlinks>
    <hyperlink ref="B1" location="Contents!A1" display="Contents" xr:uid="{F4D38766-5D00-4D47-A47F-4F915C899754}"/>
    <hyperlink ref="L1" location="'US Balance Sheet Year over Year'!A1" display="Balance Sheet" xr:uid="{C786AE0D-0295-4C86-9559-CCDFB5EA7A4B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6F84-4192-418A-B6AF-B67E6D936E2B}">
  <dimension ref="B1:K9"/>
  <sheetViews>
    <sheetView workbookViewId="0">
      <selection activeCell="K1" sqref="K1"/>
    </sheetView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17.85546875" bestFit="1" customWidth="1"/>
    <col min="6" max="6" width="55.42578125" bestFit="1" customWidth="1"/>
    <col min="7" max="7" width="17.7109375" customWidth="1"/>
    <col min="8" max="8" width="20.42578125" customWidth="1"/>
    <col min="9" max="9" width="11.85546875" customWidth="1"/>
  </cols>
  <sheetData>
    <row r="1" spans="2:11" x14ac:dyDescent="0.25">
      <c r="B1" s="39" t="s">
        <v>221</v>
      </c>
      <c r="J1" s="3"/>
      <c r="K1" s="39" t="s">
        <v>7873</v>
      </c>
    </row>
    <row r="2" spans="2:11" ht="15.75" thickBot="1" x14ac:dyDescent="0.3">
      <c r="C2" s="83" t="s">
        <v>5918</v>
      </c>
      <c r="D2" s="83" t="s">
        <v>5917</v>
      </c>
      <c r="E2" s="83" t="s">
        <v>5915</v>
      </c>
      <c r="F2" s="83" t="s">
        <v>5914</v>
      </c>
      <c r="G2" s="83" t="s">
        <v>7584</v>
      </c>
      <c r="H2" s="83" t="s">
        <v>7927</v>
      </c>
      <c r="I2" s="83" t="s">
        <v>7928</v>
      </c>
    </row>
    <row r="3" spans="2:11" ht="15.75" thickTop="1" x14ac:dyDescent="0.25">
      <c r="C3" s="76" t="s">
        <v>637</v>
      </c>
      <c r="D3" s="77">
        <v>45046</v>
      </c>
      <c r="F3" s="76" t="s">
        <v>7934</v>
      </c>
      <c r="G3" s="76"/>
      <c r="H3" s="76" t="s">
        <v>71</v>
      </c>
      <c r="I3" s="129">
        <v>2000</v>
      </c>
    </row>
    <row r="4" spans="2:11" x14ac:dyDescent="0.25">
      <c r="C4" s="76" t="s">
        <v>637</v>
      </c>
      <c r="D4" s="77">
        <v>45046</v>
      </c>
      <c r="F4" s="76" t="s">
        <v>7935</v>
      </c>
      <c r="G4" s="76"/>
      <c r="H4" s="76" t="s">
        <v>71</v>
      </c>
      <c r="I4" s="129">
        <v>740</v>
      </c>
    </row>
    <row r="5" spans="2:11" x14ac:dyDescent="0.25">
      <c r="C5" s="76" t="s">
        <v>637</v>
      </c>
      <c r="D5" s="77">
        <v>45046</v>
      </c>
      <c r="F5" s="76" t="s">
        <v>7936</v>
      </c>
      <c r="G5" s="76"/>
      <c r="H5" s="76" t="s">
        <v>71</v>
      </c>
      <c r="I5" s="129">
        <v>15420</v>
      </c>
    </row>
    <row r="6" spans="2:11" x14ac:dyDescent="0.25">
      <c r="C6" s="76" t="s">
        <v>637</v>
      </c>
      <c r="D6" s="77">
        <v>45049</v>
      </c>
      <c r="F6" s="76" t="s">
        <v>7940</v>
      </c>
      <c r="G6" s="76"/>
      <c r="H6" s="76" t="s">
        <v>71</v>
      </c>
      <c r="I6" s="129">
        <v>100.25</v>
      </c>
    </row>
    <row r="7" spans="2:11" x14ac:dyDescent="0.25">
      <c r="C7" s="76" t="s">
        <v>3333</v>
      </c>
      <c r="D7" s="77">
        <v>45062</v>
      </c>
      <c r="F7" s="76" t="s">
        <v>7941</v>
      </c>
      <c r="G7" s="76"/>
      <c r="H7" s="76" t="s">
        <v>71</v>
      </c>
      <c r="I7" s="214">
        <v>-4116</v>
      </c>
    </row>
    <row r="9" spans="2:11" x14ac:dyDescent="0.25">
      <c r="C9" s="71" t="s">
        <v>7929</v>
      </c>
      <c r="D9" s="190"/>
      <c r="E9" s="190"/>
      <c r="F9" s="190"/>
      <c r="G9" s="190"/>
      <c r="H9" s="190"/>
      <c r="I9" s="75">
        <f>SUM(I3:I7)</f>
        <v>14144.25</v>
      </c>
    </row>
  </sheetData>
  <hyperlinks>
    <hyperlink ref="B1" location="Contents!A1" display="Contents" xr:uid="{77353AFB-B4DB-4489-BE87-7A58F3C49C70}"/>
    <hyperlink ref="K1" location="'US Balance Sheet Year over Year'!A1" display="Balance Sheet" xr:uid="{432C2E77-50CF-41FC-B431-3AB6EEC4B37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7703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7773</v>
      </c>
      <c r="G1" s="110"/>
      <c r="H1" s="112" t="s">
        <v>5917</v>
      </c>
      <c r="I1" s="112" t="s">
        <v>5915</v>
      </c>
      <c r="J1" s="112" t="s">
        <v>5914</v>
      </c>
      <c r="K1" s="112" t="s">
        <v>7584</v>
      </c>
      <c r="L1" s="112" t="s">
        <v>7585</v>
      </c>
      <c r="M1" s="112" t="s">
        <v>1187</v>
      </c>
      <c r="N1" s="112" t="s">
        <v>7586</v>
      </c>
      <c r="O1" s="113" t="s">
        <v>7774</v>
      </c>
      <c r="P1" s="113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221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7775</v>
      </c>
      <c r="K6" s="117" t="s">
        <v>7776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7777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7778</v>
      </c>
      <c r="K13" s="117" t="s">
        <v>7776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7772</v>
      </c>
      <c r="J16" s="117" t="s">
        <v>7779</v>
      </c>
      <c r="K16" s="117" t="s">
        <v>7776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7780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7700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2381</v>
      </c>
      <c r="J20" s="117" t="s">
        <v>7781</v>
      </c>
      <c r="K20" s="117" t="s">
        <v>7776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2381</v>
      </c>
      <c r="J21" s="117" t="s">
        <v>7782</v>
      </c>
      <c r="K21" s="117" t="s">
        <v>7776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7783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67" hidden="1" customWidth="1"/>
  </cols>
  <sheetData>
    <row r="1" spans="1:18" s="146" customFormat="1" ht="34.5" customHeight="1" x14ac:dyDescent="0.35">
      <c r="A1" s="216" t="s">
        <v>7801</v>
      </c>
      <c r="B1" s="216"/>
      <c r="C1" s="216"/>
      <c r="D1" s="216"/>
      <c r="E1" s="216"/>
      <c r="F1" s="216"/>
      <c r="H1" s="147" t="s">
        <v>7802</v>
      </c>
      <c r="J1" s="147" t="s">
        <v>7803</v>
      </c>
      <c r="K1" s="148" t="s">
        <v>221</v>
      </c>
      <c r="L1" s="149"/>
      <c r="M1" s="150"/>
      <c r="N1" s="150"/>
      <c r="O1" s="150"/>
      <c r="P1" s="150"/>
      <c r="Q1" s="150"/>
      <c r="R1" s="150"/>
    </row>
    <row r="2" spans="1:18" ht="15.75" customHeight="1" x14ac:dyDescent="0.25">
      <c r="A2" s="4"/>
      <c r="B2" s="5"/>
      <c r="C2" s="5"/>
      <c r="D2" s="5"/>
      <c r="E2" s="5"/>
      <c r="F2" s="93" t="s">
        <v>7804</v>
      </c>
      <c r="G2" s="5"/>
      <c r="H2" s="5"/>
      <c r="I2" s="5"/>
      <c r="J2" s="151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7721</v>
      </c>
      <c r="G3" s="5"/>
      <c r="H3" s="5"/>
      <c r="I3" s="5"/>
      <c r="J3" s="151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114</v>
      </c>
      <c r="C4" s="5"/>
      <c r="D4" s="5"/>
      <c r="E4" s="5"/>
      <c r="F4" s="6"/>
      <c r="G4" s="5"/>
      <c r="H4" s="5"/>
      <c r="I4" s="5"/>
      <c r="J4" s="151"/>
      <c r="K4" s="5"/>
      <c r="L4" s="5"/>
      <c r="M4" s="5"/>
      <c r="N4" s="5"/>
      <c r="O4" s="152"/>
      <c r="P4" s="153"/>
      <c r="Q4" s="154"/>
      <c r="R4" s="5"/>
    </row>
    <row r="5" spans="1:18" ht="15.75" customHeight="1" x14ac:dyDescent="0.25">
      <c r="A5" s="4"/>
      <c r="B5" s="5"/>
      <c r="C5" s="5" t="s">
        <v>115</v>
      </c>
      <c r="D5" s="5"/>
      <c r="E5" s="5"/>
      <c r="F5" s="12"/>
      <c r="G5" s="5"/>
      <c r="H5" s="155"/>
      <c r="I5" s="5"/>
      <c r="J5" s="151"/>
      <c r="K5" s="5"/>
      <c r="L5" s="5"/>
      <c r="M5" s="5"/>
      <c r="N5" s="5"/>
      <c r="O5" s="156"/>
      <c r="P5" s="5" t="s">
        <v>7805</v>
      </c>
      <c r="Q5" s="157"/>
      <c r="R5" s="5"/>
    </row>
    <row r="6" spans="1:18" ht="15.75" customHeight="1" x14ac:dyDescent="0.25">
      <c r="A6" s="4"/>
      <c r="B6" s="5"/>
      <c r="C6" s="5"/>
      <c r="D6" s="5" t="s">
        <v>116</v>
      </c>
      <c r="E6" s="5"/>
      <c r="F6" s="6"/>
      <c r="I6" s="5"/>
      <c r="J6" s="151"/>
      <c r="K6" s="5"/>
      <c r="L6" s="5"/>
      <c r="M6" s="5"/>
      <c r="N6" s="5"/>
      <c r="O6" s="158" t="s">
        <v>7806</v>
      </c>
      <c r="P6" s="5"/>
      <c r="Q6" s="157"/>
      <c r="R6" s="5"/>
    </row>
    <row r="7" spans="1:18" ht="15.75" customHeight="1" x14ac:dyDescent="0.25">
      <c r="A7" s="4"/>
      <c r="B7" s="5"/>
      <c r="C7" s="5"/>
      <c r="D7" s="5"/>
      <c r="E7" s="5" t="s">
        <v>7807</v>
      </c>
      <c r="F7" s="67">
        <v>145864.69</v>
      </c>
      <c r="H7" s="151" t="s">
        <v>7808</v>
      </c>
      <c r="I7" s="151"/>
      <c r="J7" s="151"/>
      <c r="K7" s="5"/>
      <c r="L7" s="5"/>
      <c r="M7" s="5"/>
      <c r="N7" s="5"/>
      <c r="O7" s="158" t="s">
        <v>7809</v>
      </c>
      <c r="P7" s="5"/>
      <c r="Q7" s="157"/>
      <c r="R7" s="5"/>
    </row>
    <row r="8" spans="1:18" ht="15.75" customHeight="1" x14ac:dyDescent="0.25">
      <c r="A8" s="4"/>
      <c r="B8" s="5"/>
      <c r="C8" s="5"/>
      <c r="D8" s="5"/>
      <c r="E8" s="92" t="s">
        <v>7810</v>
      </c>
      <c r="F8" s="159">
        <v>25000</v>
      </c>
      <c r="H8" s="151" t="s">
        <v>7811</v>
      </c>
      <c r="I8" s="151"/>
      <c r="J8" s="151"/>
      <c r="K8" s="5"/>
      <c r="L8" s="5"/>
      <c r="M8" s="5"/>
      <c r="N8" s="5"/>
      <c r="O8" s="160"/>
      <c r="Q8" s="157"/>
      <c r="R8" s="5"/>
    </row>
    <row r="9" spans="1:18" ht="15.75" customHeight="1" x14ac:dyDescent="0.25">
      <c r="A9" s="4"/>
      <c r="B9" s="5"/>
      <c r="C9" s="5"/>
      <c r="D9" s="5"/>
      <c r="E9" s="92" t="s">
        <v>7812</v>
      </c>
      <c r="F9" s="67">
        <v>354275</v>
      </c>
      <c r="H9" s="151" t="s">
        <v>7813</v>
      </c>
      <c r="I9" s="151"/>
      <c r="J9" s="151"/>
      <c r="L9" s="5"/>
      <c r="M9" s="5"/>
      <c r="N9" s="5"/>
      <c r="O9" s="160"/>
      <c r="Q9" s="157"/>
      <c r="R9" s="5"/>
    </row>
    <row r="10" spans="1:18" ht="15.75" customHeight="1" x14ac:dyDescent="0.25">
      <c r="A10" s="4"/>
      <c r="B10" s="5"/>
      <c r="C10" s="5"/>
      <c r="D10" s="5" t="s">
        <v>120</v>
      </c>
      <c r="E10" s="5"/>
      <c r="F10" s="67"/>
      <c r="H10" s="151"/>
      <c r="I10" s="151"/>
      <c r="J10" s="151"/>
      <c r="K10" s="5"/>
      <c r="L10" s="5"/>
      <c r="M10" s="5"/>
      <c r="N10" s="5"/>
      <c r="O10" s="161"/>
      <c r="P10" s="150"/>
      <c r="Q10" s="162"/>
      <c r="R10" s="5"/>
    </row>
    <row r="11" spans="1:18" ht="15.75" customHeight="1" x14ac:dyDescent="0.25">
      <c r="A11" s="4"/>
      <c r="B11" s="5"/>
      <c r="C11" s="5"/>
      <c r="D11" s="5"/>
      <c r="E11" s="5" t="s">
        <v>7722</v>
      </c>
      <c r="F11" s="163">
        <v>40000</v>
      </c>
      <c r="H11" s="151" t="s">
        <v>7814</v>
      </c>
      <c r="I11" s="151"/>
      <c r="J11" s="151" t="s">
        <v>7723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59">
        <f>85000*1.5</f>
        <v>127500</v>
      </c>
      <c r="H12" s="151" t="s">
        <v>7814</v>
      </c>
      <c r="I12" s="151"/>
      <c r="J12" s="151" t="s">
        <v>7724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7815</v>
      </c>
      <c r="E13" s="5"/>
      <c r="F13" s="67">
        <v>227000</v>
      </c>
      <c r="H13" s="151"/>
      <c r="I13" s="151"/>
      <c r="J13" s="151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1"/>
      <c r="H14" s="151"/>
      <c r="I14" s="151"/>
      <c r="J14" s="151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5220</v>
      </c>
      <c r="D15" s="5"/>
      <c r="E15" s="5"/>
      <c r="F15" s="67"/>
      <c r="H15" s="151"/>
      <c r="I15" s="151"/>
      <c r="J15" s="151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116</v>
      </c>
      <c r="E16" s="5"/>
      <c r="F16" s="67"/>
      <c r="H16" s="151"/>
      <c r="I16" s="151"/>
      <c r="J16" s="151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7812</v>
      </c>
      <c r="F17" s="67">
        <v>106250</v>
      </c>
      <c r="H17" s="151" t="s">
        <v>7813</v>
      </c>
      <c r="I17" s="151"/>
      <c r="J17" s="151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7807</v>
      </c>
      <c r="F18" s="67">
        <v>109701</v>
      </c>
      <c r="H18" s="151" t="s">
        <v>7808</v>
      </c>
      <c r="I18" s="151"/>
      <c r="J18" s="151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7725</v>
      </c>
      <c r="D19" s="5"/>
      <c r="E19" s="5"/>
      <c r="F19" s="67"/>
      <c r="H19" s="151"/>
      <c r="I19" s="151"/>
      <c r="J19" s="151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116</v>
      </c>
      <c r="E20" s="5"/>
      <c r="F20" s="67"/>
      <c r="H20" s="151"/>
      <c r="I20" s="151"/>
      <c r="J20" s="151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1" t="s">
        <v>7808</v>
      </c>
      <c r="I21" s="151"/>
      <c r="J21" s="151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59">
        <v>200000</v>
      </c>
      <c r="H22" s="151" t="s">
        <v>7811</v>
      </c>
      <c r="I22" s="151"/>
      <c r="J22" s="151" t="s">
        <v>7726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1" t="s">
        <v>7813</v>
      </c>
      <c r="I23" s="151"/>
      <c r="J23" s="151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123</v>
      </c>
      <c r="D24" s="5"/>
      <c r="E24" s="5"/>
      <c r="F24" s="67"/>
      <c r="H24" s="151"/>
      <c r="I24" s="151"/>
      <c r="J24" s="151" t="s">
        <v>7727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7767</v>
      </c>
      <c r="E25" s="5"/>
      <c r="F25" s="164">
        <v>60000</v>
      </c>
      <c r="H25" s="151" t="s">
        <v>7816</v>
      </c>
      <c r="I25" s="151"/>
      <c r="J25" s="151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7719</v>
      </c>
      <c r="E26" s="5"/>
      <c r="F26" s="165">
        <v>20000</v>
      </c>
      <c r="H26" s="151" t="s">
        <v>7817</v>
      </c>
      <c r="I26" s="151"/>
      <c r="J26" s="151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5220</v>
      </c>
      <c r="E27" s="5"/>
      <c r="F27" s="164">
        <v>25000</v>
      </c>
      <c r="H27" s="151" t="s">
        <v>7818</v>
      </c>
      <c r="I27" s="151"/>
      <c r="J27" s="151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7728</v>
      </c>
      <c r="E28" s="5"/>
      <c r="F28" s="165">
        <v>0</v>
      </c>
      <c r="H28" s="151" t="s">
        <v>7819</v>
      </c>
      <c r="I28" s="151"/>
      <c r="J28" s="151"/>
      <c r="K28" s="5"/>
      <c r="L28" s="5"/>
      <c r="Q28" s="5"/>
      <c r="R28" s="5"/>
    </row>
    <row r="29" spans="1:18" ht="15.75" customHeight="1" x14ac:dyDescent="0.25">
      <c r="A29" s="4"/>
      <c r="B29" s="4" t="s">
        <v>6671</v>
      </c>
      <c r="C29" s="5"/>
      <c r="D29" s="5"/>
      <c r="E29" s="5"/>
      <c r="F29" s="67">
        <v>15000</v>
      </c>
      <c r="H29" s="151" t="s">
        <v>7820</v>
      </c>
      <c r="I29" s="151"/>
      <c r="J29" s="151"/>
      <c r="K29" s="5"/>
      <c r="L29" s="5"/>
      <c r="Q29" s="5"/>
      <c r="R29" s="5"/>
    </row>
    <row r="30" spans="1:18" ht="15.75" customHeight="1" x14ac:dyDescent="0.25">
      <c r="A30" s="4"/>
      <c r="B30" s="4" t="s">
        <v>128</v>
      </c>
      <c r="C30" s="5"/>
      <c r="D30" s="5"/>
      <c r="E30" s="5"/>
      <c r="I30" s="151"/>
      <c r="J30" s="151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7821</v>
      </c>
      <c r="D31" s="5"/>
      <c r="E31" s="5"/>
      <c r="F31" s="67">
        <v>0</v>
      </c>
      <c r="H31" s="151" t="s">
        <v>7822</v>
      </c>
      <c r="I31" s="151"/>
      <c r="J31" s="151"/>
      <c r="K31" s="5"/>
      <c r="L31" s="5"/>
      <c r="Q31" s="5"/>
      <c r="R31" s="5"/>
    </row>
    <row r="32" spans="1:18" ht="15.75" customHeight="1" x14ac:dyDescent="0.25">
      <c r="A32" s="4"/>
      <c r="B32" s="5"/>
      <c r="C32" s="166" t="s">
        <v>7823</v>
      </c>
      <c r="D32" s="5"/>
      <c r="E32" s="5"/>
      <c r="F32" s="159">
        <v>35000</v>
      </c>
      <c r="H32" s="151" t="s">
        <v>7824</v>
      </c>
      <c r="I32" s="151"/>
      <c r="J32" s="151"/>
      <c r="K32" s="5"/>
      <c r="L32" s="5"/>
      <c r="Q32" s="5"/>
      <c r="R32" s="5"/>
    </row>
    <row r="33" spans="1:18" ht="15.6" customHeight="1" x14ac:dyDescent="0.25">
      <c r="A33" s="4"/>
      <c r="B33" s="4" t="s">
        <v>7825</v>
      </c>
      <c r="C33" s="5"/>
      <c r="D33" s="5"/>
      <c r="E33" s="5"/>
      <c r="F33" s="67"/>
      <c r="H33" s="155"/>
      <c r="I33" s="5"/>
      <c r="J33" s="151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1" t="s">
        <v>7826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7789</v>
      </c>
      <c r="E35" s="5"/>
      <c r="F35" s="67">
        <v>10000</v>
      </c>
      <c r="H35" s="155" t="s">
        <v>7827</v>
      </c>
      <c r="I35" s="5"/>
      <c r="J35" s="151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7828</v>
      </c>
      <c r="E36" s="5"/>
      <c r="F36" s="67">
        <v>30000</v>
      </c>
      <c r="H36" s="155" t="s">
        <v>7829</v>
      </c>
      <c r="I36" s="5"/>
      <c r="J36" s="151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6" t="s">
        <v>7830</v>
      </c>
      <c r="E37" s="5"/>
      <c r="F37" s="67"/>
      <c r="H37" s="151"/>
      <c r="I37" s="151"/>
      <c r="J37" s="151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5"/>
      <c r="H38" s="155"/>
      <c r="I38" s="5"/>
      <c r="J38" s="151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7831</v>
      </c>
      <c r="D39" s="5"/>
      <c r="E39" s="5"/>
      <c r="F39" s="67">
        <f>(3000/9)*12</f>
        <v>4000</v>
      </c>
      <c r="H39" s="155" t="s">
        <v>7832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7833</v>
      </c>
      <c r="D40" s="5"/>
      <c r="E40" s="5"/>
      <c r="F40" s="67">
        <v>25000</v>
      </c>
      <c r="H40" s="155" t="s">
        <v>7832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132</v>
      </c>
      <c r="C41" s="5"/>
      <c r="D41" s="5"/>
      <c r="E41" s="5"/>
      <c r="F41" s="70"/>
      <c r="H41" s="155"/>
      <c r="I41" s="5"/>
      <c r="J41" s="151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7834</v>
      </c>
      <c r="E42" s="5"/>
      <c r="F42" s="70">
        <v>1500</v>
      </c>
      <c r="H42" s="155" t="s">
        <v>7835</v>
      </c>
      <c r="I42" s="5"/>
      <c r="J42" s="151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59">
        <v>300000</v>
      </c>
      <c r="H43" s="155" t="s">
        <v>7836</v>
      </c>
      <c r="I43" s="5"/>
      <c r="J43" s="151" t="s">
        <v>7729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59">
        <v>450000</v>
      </c>
      <c r="H44" s="155" t="s">
        <v>7836</v>
      </c>
      <c r="I44" s="5"/>
      <c r="J44" s="151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133</v>
      </c>
      <c r="C45" s="5"/>
      <c r="D45" s="5"/>
      <c r="E45" s="5"/>
      <c r="F45" s="67"/>
      <c r="H45" s="155"/>
      <c r="I45" s="5"/>
      <c r="J45" s="151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5"/>
      <c r="I46" s="5"/>
      <c r="J46" s="151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5"/>
      <c r="I47" s="5"/>
      <c r="J47" s="151"/>
      <c r="K47" s="96"/>
      <c r="L47" s="5"/>
      <c r="Q47" s="5"/>
      <c r="R47" s="5"/>
    </row>
    <row r="48" spans="1:18" ht="15.75" customHeight="1" x14ac:dyDescent="0.25">
      <c r="A48" s="4"/>
      <c r="B48" s="4" t="s">
        <v>134</v>
      </c>
      <c r="C48" s="5"/>
      <c r="D48" s="5"/>
      <c r="E48" s="5"/>
      <c r="F48" s="67">
        <v>1000</v>
      </c>
      <c r="H48" s="155" t="s">
        <v>7837</v>
      </c>
      <c r="I48" s="5"/>
      <c r="J48" s="151"/>
      <c r="K48" s="5"/>
      <c r="L48" s="5"/>
      <c r="Q48" s="5"/>
      <c r="R48" s="5"/>
    </row>
    <row r="49" spans="1:18" ht="15.75" customHeight="1" x14ac:dyDescent="0.25">
      <c r="A49" s="4"/>
      <c r="B49" s="4" t="s">
        <v>135</v>
      </c>
      <c r="C49" s="5"/>
      <c r="D49" s="5"/>
      <c r="E49" s="5"/>
      <c r="F49" s="67">
        <v>5000</v>
      </c>
      <c r="H49" s="155" t="s">
        <v>7837</v>
      </c>
      <c r="I49" s="5"/>
      <c r="J49" s="151"/>
      <c r="K49" s="5"/>
      <c r="L49" s="5"/>
      <c r="Q49" s="5"/>
      <c r="R49" s="5"/>
    </row>
    <row r="50" spans="1:18" x14ac:dyDescent="0.25">
      <c r="A50" s="4"/>
      <c r="B50" s="4" t="s">
        <v>136</v>
      </c>
      <c r="C50" s="5"/>
      <c r="D50" s="5"/>
      <c r="E50" s="17"/>
      <c r="F50" s="97">
        <v>5</v>
      </c>
      <c r="H50" s="155" t="s">
        <v>7832</v>
      </c>
      <c r="I50" s="5"/>
      <c r="J50" s="151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5"/>
      <c r="I51" s="5"/>
      <c r="J51" s="151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68"/>
      <c r="Q52" s="5"/>
      <c r="R52" s="5"/>
    </row>
    <row r="53" spans="1:18" x14ac:dyDescent="0.25">
      <c r="A53" s="4" t="s">
        <v>137</v>
      </c>
      <c r="B53" s="5"/>
      <c r="C53" s="5"/>
      <c r="D53" s="5"/>
      <c r="E53" s="5"/>
      <c r="F53" s="70"/>
      <c r="H53" s="168"/>
      <c r="Q53" s="5"/>
      <c r="R53" s="5"/>
    </row>
    <row r="54" spans="1:18" s="100" customFormat="1" x14ac:dyDescent="0.25">
      <c r="A54" s="4"/>
      <c r="B54" s="4" t="s">
        <v>7418</v>
      </c>
      <c r="C54" s="4"/>
      <c r="D54" s="4"/>
      <c r="E54" s="4"/>
      <c r="F54" s="99"/>
      <c r="G54"/>
      <c r="H54" s="169"/>
      <c r="J54" s="170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1" t="s">
        <v>7838</v>
      </c>
      <c r="Q55" s="5"/>
      <c r="R55" s="5"/>
    </row>
    <row r="56" spans="1:18" x14ac:dyDescent="0.25">
      <c r="A56" s="4"/>
      <c r="C56" s="5" t="str">
        <f>E8</f>
        <v>Global AppSec Asia Pac</v>
      </c>
      <c r="F56" s="159">
        <v>50000</v>
      </c>
      <c r="H56" s="168" t="s">
        <v>7839</v>
      </c>
      <c r="J56" s="151" t="s">
        <v>7727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68" t="s">
        <v>7840</v>
      </c>
      <c r="J57" s="171" t="s">
        <v>7726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59">
        <v>55000</v>
      </c>
      <c r="H58" s="168" t="s">
        <v>7841</v>
      </c>
      <c r="J58" s="171"/>
      <c r="O58" s="5"/>
      <c r="P58" s="5"/>
      <c r="Q58" s="5"/>
      <c r="R58" s="5"/>
    </row>
    <row r="59" spans="1:18" x14ac:dyDescent="0.25">
      <c r="A59" s="4"/>
      <c r="B59" s="5"/>
      <c r="C59" s="5" t="s">
        <v>7815</v>
      </c>
      <c r="D59" s="5"/>
      <c r="E59" s="5"/>
      <c r="F59" s="67">
        <v>201522</v>
      </c>
      <c r="H59" s="168"/>
      <c r="J59" s="171"/>
      <c r="O59" s="5"/>
      <c r="P59" s="5"/>
      <c r="Q59" s="5"/>
      <c r="R59" s="5"/>
    </row>
    <row r="60" spans="1:18" x14ac:dyDescent="0.25">
      <c r="A60" s="4"/>
      <c r="B60" s="5"/>
      <c r="C60" s="5" t="s">
        <v>141</v>
      </c>
      <c r="D60" s="5"/>
      <c r="E60" s="5"/>
      <c r="F60" s="67">
        <f>'[4]Salary Calc FY23 - No New Hire'!C30</f>
        <v>203309.84111662218</v>
      </c>
      <c r="H60" s="168"/>
      <c r="J60" s="171" t="s">
        <v>7730</v>
      </c>
      <c r="O60" s="5"/>
      <c r="P60" s="5"/>
      <c r="Q60" s="5"/>
      <c r="R60" s="5"/>
    </row>
    <row r="61" spans="1:18" x14ac:dyDescent="0.25">
      <c r="A61" s="4"/>
      <c r="B61" s="5"/>
      <c r="C61" s="5" t="s">
        <v>7731</v>
      </c>
      <c r="F61" s="43"/>
      <c r="H61" s="155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7719</v>
      </c>
      <c r="F62" s="43">
        <v>20000</v>
      </c>
      <c r="H62" s="155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5220</v>
      </c>
      <c r="F63" s="43">
        <v>9000</v>
      </c>
      <c r="H63" s="155" t="s">
        <v>7842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7728</v>
      </c>
      <c r="F64" s="43">
        <v>10000</v>
      </c>
      <c r="H64" s="155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148</v>
      </c>
      <c r="D65" s="5"/>
      <c r="E65" s="5"/>
      <c r="F65" s="54">
        <v>0</v>
      </c>
      <c r="H65" s="155"/>
      <c r="I65" s="5"/>
      <c r="J65" s="151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149</v>
      </c>
      <c r="D66" s="5"/>
      <c r="E66" s="5"/>
      <c r="F66" s="172">
        <v>15000</v>
      </c>
      <c r="H66" s="155" t="s">
        <v>7842</v>
      </c>
      <c r="I66" s="5"/>
      <c r="J66" s="151"/>
      <c r="L66" s="5"/>
      <c r="O66" s="5"/>
      <c r="P66" s="5"/>
      <c r="Q66" s="5"/>
      <c r="R66" s="5"/>
    </row>
    <row r="67" spans="1:18" x14ac:dyDescent="0.25">
      <c r="A67" s="4"/>
      <c r="B67" s="4" t="s">
        <v>150</v>
      </c>
      <c r="C67" s="5"/>
      <c r="D67" s="5"/>
      <c r="E67" s="5"/>
      <c r="F67" s="54"/>
      <c r="H67" s="155"/>
      <c r="I67" s="5"/>
      <c r="J67" s="151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152</v>
      </c>
      <c r="D68" s="5"/>
      <c r="E68" s="5"/>
      <c r="F68" s="54">
        <v>0</v>
      </c>
      <c r="H68" s="155" t="s">
        <v>7843</v>
      </c>
      <c r="I68" s="5"/>
      <c r="J68" s="171" t="s">
        <v>7732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153</v>
      </c>
      <c r="D69" s="5"/>
      <c r="E69" s="5"/>
      <c r="F69" s="54">
        <v>0</v>
      </c>
      <c r="H69" s="151" t="s">
        <v>7844</v>
      </c>
      <c r="I69" s="5"/>
      <c r="J69" s="171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154</v>
      </c>
      <c r="D70" s="5"/>
      <c r="E70" s="5"/>
      <c r="F70" s="54">
        <v>0</v>
      </c>
      <c r="H70" s="155" t="s">
        <v>7845</v>
      </c>
      <c r="I70" s="5"/>
      <c r="J70" s="167" t="s">
        <v>7733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5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7789</v>
      </c>
      <c r="E72" s="5"/>
      <c r="F72" s="67">
        <v>30000</v>
      </c>
      <c r="H72" s="155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7828</v>
      </c>
      <c r="E73" s="5"/>
      <c r="F73" s="67">
        <v>30000</v>
      </c>
      <c r="H73" s="155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155</v>
      </c>
      <c r="D74" s="5"/>
      <c r="E74" s="5"/>
      <c r="F74" s="54">
        <v>0</v>
      </c>
      <c r="H74" s="155" t="s">
        <v>7843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156</v>
      </c>
      <c r="D75" s="5"/>
      <c r="E75" s="5"/>
      <c r="F75" s="54">
        <v>0</v>
      </c>
      <c r="H75" s="155" t="s">
        <v>7843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157</v>
      </c>
      <c r="D76" s="5"/>
      <c r="E76" s="5"/>
      <c r="F76" s="54">
        <v>18000</v>
      </c>
      <c r="H76" s="155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141</v>
      </c>
      <c r="D77" s="5"/>
      <c r="E77" s="5"/>
      <c r="F77" s="54">
        <f>'[4]Salary Calc FY23 - No New Hire'!C31</f>
        <v>204705.7814533246</v>
      </c>
      <c r="H77" s="155"/>
      <c r="I77" s="5"/>
      <c r="J77" s="151" t="s">
        <v>7734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158</v>
      </c>
      <c r="D78" s="5"/>
      <c r="E78" s="5"/>
      <c r="F78" s="54">
        <v>0</v>
      </c>
      <c r="H78" s="155"/>
      <c r="I78" s="5"/>
      <c r="J78" s="171" t="s">
        <v>7735</v>
      </c>
      <c r="L78" s="5"/>
      <c r="O78" s="5"/>
      <c r="P78" s="5"/>
      <c r="Q78" s="5"/>
      <c r="R78" s="5"/>
    </row>
    <row r="79" spans="1:18" x14ac:dyDescent="0.25">
      <c r="A79" s="4"/>
      <c r="B79" s="4" t="s">
        <v>159</v>
      </c>
      <c r="C79" s="5"/>
      <c r="D79" s="5"/>
      <c r="E79" s="5"/>
      <c r="F79" s="54"/>
      <c r="H79" s="155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160</v>
      </c>
      <c r="D80" s="5"/>
      <c r="E80" s="5"/>
      <c r="F80" s="54">
        <v>0</v>
      </c>
      <c r="H80" s="155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161</v>
      </c>
      <c r="D81" s="5"/>
      <c r="E81" s="5"/>
      <c r="F81" s="54">
        <v>0</v>
      </c>
      <c r="H81" s="155"/>
      <c r="I81" s="5"/>
      <c r="J81" s="171" t="s">
        <v>7736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153</v>
      </c>
      <c r="D82" s="5"/>
      <c r="E82" s="5"/>
      <c r="F82" s="54">
        <v>0</v>
      </c>
      <c r="H82" s="155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162</v>
      </c>
      <c r="D83" s="5"/>
      <c r="E83" s="5"/>
      <c r="F83" s="54">
        <f>300000*0.03</f>
        <v>9000</v>
      </c>
      <c r="H83" s="155"/>
      <c r="I83" s="5"/>
      <c r="J83" s="167" t="s">
        <v>7737</v>
      </c>
      <c r="L83" s="5"/>
      <c r="O83" s="5"/>
      <c r="P83" s="5"/>
      <c r="Q83" s="5"/>
      <c r="R83" s="5"/>
    </row>
    <row r="84" spans="1:18" x14ac:dyDescent="0.25">
      <c r="A84" s="4"/>
      <c r="C84" s="5" t="s">
        <v>155</v>
      </c>
      <c r="D84" s="5"/>
      <c r="E84" s="5"/>
      <c r="F84" s="54">
        <v>0</v>
      </c>
      <c r="H84" s="155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156</v>
      </c>
      <c r="D85" s="5"/>
      <c r="E85" s="5"/>
      <c r="F85" s="54">
        <v>0</v>
      </c>
      <c r="H85" s="155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157</v>
      </c>
      <c r="D86" s="5"/>
      <c r="E86" s="5"/>
      <c r="F86" s="54">
        <v>18000</v>
      </c>
      <c r="H86" s="155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141</v>
      </c>
      <c r="D87" s="5"/>
      <c r="E87" s="5"/>
      <c r="F87" s="54">
        <f>'[4]Salary Calc FY23 - No New Hire'!C32</f>
        <v>90216.864809544757</v>
      </c>
      <c r="H87" s="155"/>
      <c r="I87" s="5"/>
      <c r="J87" s="171" t="s">
        <v>7738</v>
      </c>
      <c r="L87" s="5"/>
      <c r="O87" s="5"/>
      <c r="P87" s="5"/>
      <c r="Q87" s="5"/>
      <c r="R87" s="5"/>
    </row>
    <row r="88" spans="1:18" x14ac:dyDescent="0.25">
      <c r="A88" s="4"/>
      <c r="C88" s="5" t="s">
        <v>163</v>
      </c>
      <c r="D88" s="5"/>
      <c r="E88" s="5"/>
      <c r="F88" s="54">
        <v>0</v>
      </c>
      <c r="H88" s="155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164</v>
      </c>
      <c r="D89" s="5"/>
      <c r="E89" s="5"/>
      <c r="F89" s="54">
        <v>0</v>
      </c>
      <c r="H89" s="155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165</v>
      </c>
      <c r="D90" s="5"/>
      <c r="E90" s="5"/>
      <c r="F90" s="54">
        <v>0</v>
      </c>
      <c r="H90" s="155"/>
      <c r="I90" s="5"/>
      <c r="J90" s="171" t="s">
        <v>7739</v>
      </c>
      <c r="L90" s="5"/>
      <c r="O90" s="5"/>
      <c r="P90" s="5"/>
      <c r="Q90" s="5"/>
      <c r="R90" s="5"/>
    </row>
    <row r="91" spans="1:18" x14ac:dyDescent="0.25">
      <c r="A91" s="4"/>
      <c r="C91" s="5" t="s">
        <v>166</v>
      </c>
      <c r="D91" s="5"/>
      <c r="E91" s="5"/>
      <c r="F91" s="54">
        <v>0</v>
      </c>
      <c r="H91" s="155"/>
      <c r="I91" s="5"/>
      <c r="J91" s="171" t="s">
        <v>7740</v>
      </c>
      <c r="L91" s="5"/>
      <c r="O91" s="5"/>
      <c r="P91" s="5"/>
      <c r="Q91" s="5"/>
      <c r="R91" s="5"/>
    </row>
    <row r="92" spans="1:18" x14ac:dyDescent="0.25">
      <c r="A92" s="4"/>
      <c r="C92" s="5" t="s">
        <v>167</v>
      </c>
      <c r="D92" s="5"/>
      <c r="E92" s="5"/>
      <c r="F92" s="54">
        <v>0</v>
      </c>
      <c r="H92" s="155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168</v>
      </c>
      <c r="D93" s="5"/>
      <c r="E93" s="5"/>
      <c r="F93" s="54">
        <v>0</v>
      </c>
      <c r="H93" s="155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169</v>
      </c>
      <c r="C94" s="5"/>
      <c r="D94" s="5"/>
      <c r="E94" s="5"/>
      <c r="F94" s="54"/>
      <c r="H94" s="155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153</v>
      </c>
      <c r="D95" s="5"/>
      <c r="E95" s="5"/>
      <c r="F95" s="54">
        <v>0</v>
      </c>
      <c r="H95" s="155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7720</v>
      </c>
      <c r="D96" s="5"/>
      <c r="E96" s="5"/>
      <c r="F96" s="54">
        <v>30000</v>
      </c>
      <c r="H96" s="168"/>
      <c r="J96" s="151" t="s">
        <v>7741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155</v>
      </c>
      <c r="D97" s="5"/>
      <c r="E97" s="5"/>
      <c r="F97" s="54">
        <v>0</v>
      </c>
      <c r="H97" s="155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170</v>
      </c>
      <c r="D98" s="5"/>
      <c r="E98" s="5"/>
      <c r="F98" s="54">
        <v>60000</v>
      </c>
      <c r="H98" s="155"/>
      <c r="I98" s="5"/>
      <c r="J98" s="167" t="s">
        <v>7742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156</v>
      </c>
      <c r="D99" s="5"/>
      <c r="E99" s="5"/>
      <c r="F99" s="54">
        <v>0</v>
      </c>
      <c r="H99" s="155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171</v>
      </c>
      <c r="D100" s="5"/>
      <c r="E100" s="5"/>
      <c r="F100" s="54">
        <v>0</v>
      </c>
      <c r="H100" s="155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141</v>
      </c>
      <c r="D101" s="5"/>
      <c r="E101" s="5"/>
      <c r="F101" s="54">
        <f>'[4]Salary Calc FY23 - No New Hire'!C33</f>
        <v>74249.510151196402</v>
      </c>
      <c r="H101" s="155"/>
      <c r="I101" s="5"/>
      <c r="J101" s="171" t="s">
        <v>7743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172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173</v>
      </c>
      <c r="D103" s="5"/>
      <c r="E103" s="5"/>
      <c r="F103" s="54">
        <v>50000</v>
      </c>
      <c r="H103" s="155" t="s">
        <v>7846</v>
      </c>
      <c r="I103" s="5"/>
      <c r="J103" s="171" t="s">
        <v>7744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174</v>
      </c>
      <c r="C104" s="5"/>
      <c r="D104" s="5"/>
      <c r="E104" s="5"/>
      <c r="F104" s="54"/>
      <c r="H104" s="155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153</v>
      </c>
      <c r="D105" s="5"/>
      <c r="E105" s="5"/>
      <c r="F105" s="54">
        <v>0</v>
      </c>
      <c r="H105" s="155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137</v>
      </c>
      <c r="D106" s="5"/>
      <c r="E106" s="5"/>
      <c r="F106" s="54">
        <v>800</v>
      </c>
      <c r="H106" s="155" t="s">
        <v>7847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155</v>
      </c>
      <c r="D107" s="5"/>
      <c r="E107" s="5"/>
      <c r="F107" s="54">
        <v>0</v>
      </c>
      <c r="H107" s="155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156</v>
      </c>
      <c r="D108" s="5"/>
      <c r="E108" s="5"/>
      <c r="F108" s="54">
        <v>0</v>
      </c>
      <c r="H108" s="155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157</v>
      </c>
      <c r="D109" s="5"/>
      <c r="E109" s="5"/>
      <c r="F109" s="54">
        <v>0</v>
      </c>
      <c r="H109" s="155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141</v>
      </c>
      <c r="D110" s="5"/>
      <c r="E110" s="5"/>
      <c r="F110" s="54">
        <f>'[4]Salary Calc FY23 - No New Hire'!C34</f>
        <v>50853.338628410544</v>
      </c>
      <c r="H110" s="155"/>
      <c r="I110" s="5"/>
      <c r="J110" s="171" t="s">
        <v>7745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172</v>
      </c>
      <c r="D111" s="5"/>
      <c r="E111" s="5"/>
      <c r="F111" s="54">
        <v>0</v>
      </c>
      <c r="H111" s="155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175</v>
      </c>
      <c r="D112" s="5"/>
      <c r="E112" s="5"/>
      <c r="F112" s="54">
        <v>0</v>
      </c>
      <c r="H112" s="155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176</v>
      </c>
      <c r="C113" s="5"/>
      <c r="D113" s="5"/>
      <c r="E113" s="5"/>
      <c r="F113" s="54"/>
      <c r="H113" s="155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153</v>
      </c>
      <c r="D114" s="5"/>
      <c r="E114" s="5"/>
      <c r="F114" s="54">
        <v>0</v>
      </c>
      <c r="H114" s="155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137</v>
      </c>
      <c r="D115" s="5"/>
      <c r="E115" s="5"/>
      <c r="F115" s="54">
        <v>0</v>
      </c>
      <c r="H115" s="155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155</v>
      </c>
      <c r="D116" s="5"/>
      <c r="E116" s="5"/>
      <c r="F116" s="54">
        <v>0</v>
      </c>
      <c r="H116" s="155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156</v>
      </c>
      <c r="D117" s="5"/>
      <c r="E117" s="5"/>
      <c r="F117" s="54">
        <v>0</v>
      </c>
      <c r="H117" s="155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157</v>
      </c>
      <c r="D118" s="5"/>
      <c r="E118" s="5"/>
      <c r="F118" s="54">
        <v>0</v>
      </c>
      <c r="H118" s="155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141</v>
      </c>
      <c r="D119" s="5"/>
      <c r="E119" s="5"/>
      <c r="F119" s="54">
        <f>'[4]Salary Calc FY23 - No New Hire'!C35</f>
        <v>61811.988524524248</v>
      </c>
      <c r="H119" s="155"/>
      <c r="I119" s="5"/>
      <c r="J119" s="171" t="s">
        <v>7746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177</v>
      </c>
      <c r="D120" s="5"/>
      <c r="E120" s="5"/>
      <c r="F120" s="54">
        <v>0</v>
      </c>
      <c r="H120" s="155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178</v>
      </c>
      <c r="C121" s="5"/>
      <c r="D121" s="5"/>
      <c r="E121" s="5"/>
      <c r="F121" s="54"/>
      <c r="H121" s="155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179</v>
      </c>
      <c r="C122" s="5"/>
      <c r="D122" s="5"/>
      <c r="E122" s="5"/>
      <c r="F122" s="54"/>
      <c r="H122" s="168"/>
      <c r="J122" s="151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7747</v>
      </c>
      <c r="E123" s="5"/>
      <c r="F123" s="67">
        <v>25000</v>
      </c>
      <c r="H123" s="151" t="s">
        <v>7848</v>
      </c>
      <c r="J123" s="151" t="s">
        <v>7748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181</v>
      </c>
      <c r="E124" s="5"/>
      <c r="F124" s="159">
        <v>15000</v>
      </c>
      <c r="H124" s="151" t="s">
        <v>7849</v>
      </c>
      <c r="J124" s="151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182</v>
      </c>
      <c r="E125" s="5"/>
      <c r="F125" s="159">
        <v>15000</v>
      </c>
      <c r="H125" s="151" t="s">
        <v>7849</v>
      </c>
      <c r="J125" s="151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183</v>
      </c>
      <c r="E126" s="5"/>
      <c r="F126" s="67">
        <v>35000</v>
      </c>
      <c r="H126" s="151" t="s">
        <v>7850</v>
      </c>
      <c r="J126" s="151"/>
      <c r="L126" s="5"/>
      <c r="O126" s="5"/>
      <c r="P126" s="5"/>
      <c r="Q126" s="5"/>
      <c r="R126" s="5"/>
    </row>
    <row r="127" spans="1:18" x14ac:dyDescent="0.25">
      <c r="A127" s="4"/>
      <c r="B127" s="5" t="s">
        <v>184</v>
      </c>
      <c r="C127" s="5"/>
      <c r="D127" s="5"/>
      <c r="E127" s="5"/>
      <c r="F127" s="67">
        <v>73000</v>
      </c>
      <c r="H127" s="151" t="s">
        <v>7851</v>
      </c>
      <c r="J127" s="151" t="s">
        <v>7749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186</v>
      </c>
      <c r="C128" s="5"/>
      <c r="D128" s="5"/>
      <c r="E128" s="5"/>
      <c r="F128" s="54"/>
      <c r="H128" s="27"/>
      <c r="J128" s="151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187</v>
      </c>
      <c r="E129" s="5"/>
      <c r="F129" s="67">
        <f>'[4]Salary Calc FY23 - No New Hire'!C36</f>
        <v>152276.6434394281</v>
      </c>
      <c r="H129" s="27"/>
      <c r="J129" s="151" t="s">
        <v>7750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188</v>
      </c>
      <c r="E130" s="5"/>
      <c r="F130" s="67">
        <f>'[4]Salary Calc FY23 - No New Hire'!C37</f>
        <v>77081.190596949236</v>
      </c>
      <c r="H130" s="27"/>
      <c r="I130" s="5"/>
      <c r="J130" s="151" t="s">
        <v>7751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7852</v>
      </c>
      <c r="C131" s="5"/>
      <c r="D131" s="5"/>
      <c r="E131" s="5"/>
      <c r="F131" s="67">
        <v>4000</v>
      </c>
      <c r="H131" s="151" t="s">
        <v>7842</v>
      </c>
      <c r="I131" s="5"/>
      <c r="J131" s="151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7752</v>
      </c>
      <c r="C132" s="5"/>
      <c r="E132" s="5"/>
      <c r="F132" s="67">
        <v>3000</v>
      </c>
      <c r="H132" s="27"/>
      <c r="J132" s="151" t="s">
        <v>7753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7754</v>
      </c>
      <c r="C133" s="5"/>
      <c r="E133" s="5"/>
      <c r="F133" s="67">
        <f>9000*12</f>
        <v>108000</v>
      </c>
      <c r="H133" s="151"/>
      <c r="J133" s="151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7755</v>
      </c>
      <c r="C134" s="5"/>
      <c r="E134" s="5"/>
      <c r="F134" s="67">
        <v>15000</v>
      </c>
      <c r="H134" s="151" t="s">
        <v>7853</v>
      </c>
      <c r="J134" s="151" t="s">
        <v>7756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1" t="s">
        <v>7854</v>
      </c>
      <c r="J135" s="151" t="s">
        <v>7757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190</v>
      </c>
      <c r="C136" s="5"/>
      <c r="D136" s="5"/>
      <c r="E136" s="5"/>
      <c r="F136" s="67">
        <v>40000</v>
      </c>
      <c r="H136" s="151" t="s">
        <v>7855</v>
      </c>
      <c r="J136" s="151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191</v>
      </c>
      <c r="C137" s="5"/>
      <c r="D137" s="5"/>
      <c r="E137" s="5"/>
      <c r="F137" s="67">
        <v>65000</v>
      </c>
      <c r="H137" s="151" t="s">
        <v>7856</v>
      </c>
      <c r="J137" s="151" t="s">
        <v>7758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192</v>
      </c>
      <c r="C138" s="5"/>
      <c r="D138" s="5"/>
      <c r="E138" s="5"/>
      <c r="F138" s="67">
        <v>5000</v>
      </c>
      <c r="H138" s="151"/>
      <c r="J138" s="151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7426</v>
      </c>
      <c r="C139" s="5"/>
      <c r="D139" s="5"/>
      <c r="E139" s="5"/>
      <c r="F139" s="67">
        <v>5000</v>
      </c>
      <c r="H139" s="151" t="s">
        <v>7857</v>
      </c>
      <c r="J139" s="151" t="s">
        <v>7759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7427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193</v>
      </c>
      <c r="F141" s="97">
        <f>SUM(F55:F140)</f>
        <v>2981274.6387199992</v>
      </c>
      <c r="H141" s="173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194</v>
      </c>
      <c r="F142" s="69">
        <f>F51-F141</f>
        <v>-127096.79871999938</v>
      </c>
      <c r="H142" s="168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5"/>
      <c r="I143" s="5"/>
      <c r="J143" s="151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5"/>
      <c r="I144" s="5"/>
      <c r="J144" s="151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7760</v>
      </c>
      <c r="F145" s="70" t="e">
        <f>SUM(#REF!,F65,F123:F137)</f>
        <v>#REF!</v>
      </c>
      <c r="H145" s="155"/>
      <c r="I145" s="5"/>
      <c r="J145" s="151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7761</v>
      </c>
      <c r="F146" s="70">
        <f>SUM(F41:F47)</f>
        <v>831500</v>
      </c>
      <c r="H146" s="155"/>
      <c r="I146" s="5"/>
      <c r="J146" s="151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5"/>
      <c r="I147" s="5"/>
      <c r="J147" s="151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5"/>
      <c r="I148" s="5"/>
      <c r="J148" s="151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5"/>
      <c r="I149" s="5"/>
      <c r="J149" s="151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5"/>
      <c r="I150" s="5"/>
      <c r="J150" s="151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5"/>
      <c r="I151" s="5"/>
      <c r="J151" s="151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5"/>
      <c r="I152" s="5"/>
      <c r="J152" s="151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5"/>
      <c r="I153" s="5"/>
      <c r="J153" s="151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5"/>
      <c r="I154" s="5"/>
      <c r="J154" s="151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5"/>
      <c r="I155" s="5"/>
      <c r="J155" s="151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5"/>
      <c r="I156" s="5"/>
      <c r="J156" s="151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5"/>
      <c r="I157" s="5"/>
      <c r="J157" s="151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5"/>
      <c r="I158" s="5"/>
      <c r="J158" s="151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5"/>
      <c r="I159" s="5"/>
      <c r="J159" s="151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5"/>
      <c r="I160" s="5"/>
      <c r="J160" s="151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5"/>
      <c r="I161" s="5"/>
      <c r="J161" s="151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5"/>
      <c r="I162" s="5"/>
      <c r="J162" s="151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5"/>
      <c r="I163" s="5"/>
      <c r="J163" s="151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5"/>
      <c r="I164" s="5"/>
      <c r="J164" s="151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5"/>
      <c r="I165" s="5"/>
      <c r="J165" s="151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5"/>
      <c r="I166" s="5"/>
      <c r="J166" s="151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5"/>
      <c r="I167" s="5"/>
      <c r="J167" s="151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5"/>
      <c r="I168" s="5"/>
      <c r="J168" s="151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5"/>
      <c r="I169" s="5"/>
      <c r="J169" s="151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5"/>
      <c r="I170" s="5"/>
      <c r="J170" s="151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5"/>
      <c r="I171" s="5"/>
      <c r="J171" s="151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5"/>
      <c r="I172" s="5"/>
      <c r="J172" s="151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5"/>
      <c r="I173" s="5"/>
      <c r="J173" s="151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5"/>
      <c r="I174" s="5"/>
      <c r="J174" s="151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5"/>
      <c r="I175" s="5"/>
      <c r="J175" s="151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5"/>
      <c r="I176" s="5"/>
      <c r="J176" s="151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5"/>
      <c r="I177" s="5"/>
      <c r="J177" s="151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5"/>
      <c r="I178" s="5"/>
      <c r="J178" s="151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5"/>
      <c r="I179" s="5"/>
      <c r="J179" s="151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5"/>
      <c r="I180" s="5"/>
      <c r="J180" s="151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5"/>
      <c r="I181" s="5"/>
      <c r="J181" s="151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5"/>
      <c r="I182" s="5"/>
      <c r="J182" s="151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5"/>
      <c r="I183" s="5"/>
      <c r="J183" s="151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5"/>
      <c r="I184" s="5"/>
      <c r="J184" s="151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5"/>
      <c r="I185" s="5"/>
      <c r="J185" s="151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5"/>
      <c r="I186" s="5"/>
      <c r="J186" s="151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5"/>
      <c r="I187" s="5"/>
      <c r="J187" s="151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5"/>
      <c r="I188" s="5"/>
      <c r="J188" s="151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5"/>
      <c r="I189" s="5"/>
      <c r="J189" s="151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5"/>
      <c r="I190" s="5"/>
      <c r="J190" s="151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5"/>
      <c r="I191" s="5"/>
      <c r="J191" s="151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5"/>
      <c r="I192" s="5"/>
      <c r="J192" s="151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5"/>
      <c r="I193" s="5"/>
      <c r="J193" s="151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5"/>
      <c r="I194" s="5"/>
      <c r="J194" s="151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5"/>
      <c r="I195" s="5"/>
      <c r="J195" s="151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5"/>
      <c r="I196" s="5"/>
      <c r="J196" s="151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5"/>
      <c r="I197" s="5"/>
      <c r="J197" s="151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5"/>
      <c r="I198" s="5"/>
      <c r="J198" s="151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5"/>
      <c r="I199" s="5"/>
      <c r="J199" s="151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5"/>
      <c r="I200" s="5"/>
      <c r="J200" s="151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5"/>
      <c r="I201" s="5"/>
      <c r="J201" s="151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5"/>
      <c r="I202" s="5"/>
      <c r="J202" s="151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5"/>
      <c r="I203" s="5"/>
      <c r="J203" s="151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5"/>
      <c r="I204" s="5"/>
      <c r="J204" s="151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5"/>
      <c r="I205" s="5"/>
      <c r="J205" s="151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5"/>
      <c r="I206" s="5"/>
      <c r="J206" s="151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5"/>
      <c r="I207" s="5"/>
      <c r="J207" s="151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5"/>
      <c r="I208" s="5"/>
      <c r="J208" s="151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5"/>
      <c r="I209" s="5"/>
      <c r="J209" s="151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5"/>
      <c r="I210" s="5"/>
      <c r="J210" s="151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5"/>
      <c r="I211" s="5"/>
      <c r="J211" s="151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5"/>
      <c r="I212" s="5"/>
      <c r="J212" s="151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5"/>
      <c r="I213" s="5"/>
      <c r="J213" s="151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5"/>
      <c r="I214" s="5"/>
      <c r="J214" s="151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5"/>
      <c r="I215" s="5"/>
      <c r="J215" s="151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5"/>
      <c r="I216" s="5"/>
      <c r="J216" s="151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5"/>
      <c r="I217" s="5"/>
      <c r="J217" s="151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5"/>
      <c r="I218" s="5"/>
      <c r="J218" s="151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5"/>
      <c r="I219" s="5"/>
      <c r="J219" s="151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5"/>
      <c r="I220" s="5"/>
      <c r="J220" s="151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5"/>
      <c r="I221" s="5"/>
      <c r="J221" s="151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5"/>
      <c r="I222" s="5"/>
      <c r="J222" s="151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5"/>
      <c r="I223" s="5"/>
      <c r="J223" s="151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5"/>
      <c r="I224" s="5"/>
      <c r="J224" s="151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5"/>
      <c r="I225" s="5"/>
      <c r="J225" s="151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5"/>
      <c r="I226" s="5"/>
      <c r="J226" s="151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5"/>
      <c r="I227" s="5"/>
      <c r="J227" s="151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5"/>
      <c r="I228" s="5"/>
      <c r="J228" s="151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5"/>
      <c r="I229" s="5"/>
      <c r="J229" s="151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5"/>
      <c r="I230" s="5"/>
      <c r="J230" s="151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5"/>
      <c r="I231" s="5"/>
      <c r="J231" s="151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5"/>
      <c r="I232" s="5"/>
      <c r="J232" s="151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5"/>
      <c r="I233" s="5"/>
      <c r="J233" s="151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5"/>
      <c r="I234" s="5"/>
      <c r="J234" s="151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5"/>
      <c r="I235" s="5"/>
      <c r="J235" s="151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5"/>
      <c r="I236" s="5"/>
      <c r="J236" s="151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5"/>
      <c r="I237" s="5"/>
      <c r="J237" s="151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5"/>
      <c r="I238" s="5"/>
      <c r="J238" s="151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5"/>
      <c r="I239" s="5"/>
      <c r="J239" s="151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5"/>
      <c r="I240" s="5"/>
      <c r="J240" s="151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5"/>
      <c r="I241" s="5"/>
      <c r="J241" s="151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5"/>
      <c r="I242" s="5"/>
      <c r="J242" s="151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5"/>
      <c r="I243" s="5"/>
      <c r="J243" s="151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5"/>
      <c r="I244" s="5"/>
      <c r="J244" s="151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5"/>
      <c r="I245" s="5"/>
      <c r="J245" s="151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5"/>
      <c r="I246" s="5"/>
      <c r="J246" s="151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5"/>
      <c r="I247" s="5"/>
      <c r="J247" s="151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5"/>
      <c r="I248" s="5"/>
      <c r="J248" s="151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5"/>
      <c r="I249" s="5"/>
      <c r="J249" s="151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5"/>
      <c r="I250" s="5"/>
      <c r="J250" s="151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5"/>
      <c r="I251" s="5"/>
      <c r="J251" s="151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5"/>
      <c r="I252" s="5"/>
      <c r="J252" s="151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5"/>
      <c r="I253" s="5"/>
      <c r="J253" s="151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5"/>
      <c r="I254" s="5"/>
      <c r="J254" s="151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5"/>
      <c r="I255" s="5"/>
      <c r="J255" s="151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5"/>
      <c r="I256" s="5"/>
      <c r="J256" s="151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5"/>
      <c r="I257" s="5"/>
      <c r="J257" s="151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5"/>
      <c r="I258" s="5"/>
      <c r="J258" s="151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5"/>
      <c r="I259" s="5"/>
      <c r="J259" s="151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5"/>
      <c r="I260" s="5"/>
      <c r="J260" s="151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5"/>
      <c r="I261" s="5"/>
      <c r="J261" s="151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5"/>
      <c r="I262" s="5"/>
      <c r="J262" s="151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5"/>
      <c r="I263" s="5"/>
      <c r="J263" s="151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5"/>
      <c r="I264" s="5"/>
      <c r="J264" s="151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5"/>
      <c r="I265" s="5"/>
      <c r="J265" s="151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5"/>
      <c r="I266" s="5"/>
      <c r="J266" s="151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5"/>
      <c r="I267" s="5"/>
      <c r="J267" s="151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5"/>
      <c r="I268" s="5"/>
      <c r="J268" s="151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5"/>
      <c r="I269" s="5"/>
      <c r="J269" s="151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5"/>
      <c r="I270" s="5"/>
      <c r="J270" s="151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5"/>
      <c r="I271" s="5"/>
      <c r="J271" s="151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5"/>
      <c r="I272" s="5"/>
      <c r="J272" s="151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5"/>
      <c r="I273" s="5"/>
      <c r="J273" s="151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5"/>
      <c r="I274" s="5"/>
      <c r="J274" s="151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5"/>
      <c r="I275" s="5"/>
      <c r="J275" s="151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5"/>
      <c r="I276" s="5"/>
      <c r="J276" s="151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5"/>
      <c r="I277" s="5"/>
      <c r="J277" s="151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5"/>
      <c r="I278" s="5"/>
      <c r="J278" s="151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5"/>
      <c r="I279" s="5"/>
      <c r="J279" s="151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5"/>
      <c r="I280" s="5"/>
      <c r="J280" s="151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5"/>
      <c r="I281" s="5"/>
      <c r="J281" s="151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5"/>
      <c r="I282" s="5"/>
      <c r="J282" s="151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5"/>
      <c r="I283" s="5"/>
      <c r="J283" s="151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5"/>
      <c r="I284" s="5"/>
      <c r="J284" s="151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5"/>
      <c r="I285" s="5"/>
      <c r="J285" s="151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5"/>
      <c r="I286" s="5"/>
      <c r="J286" s="151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5"/>
      <c r="I287" s="5"/>
      <c r="J287" s="151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5"/>
      <c r="I288" s="5"/>
      <c r="J288" s="151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5"/>
      <c r="I289" s="5"/>
      <c r="J289" s="151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5"/>
      <c r="I290" s="5"/>
      <c r="J290" s="151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5"/>
      <c r="I291" s="5"/>
      <c r="J291" s="151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5"/>
      <c r="I292" s="5"/>
      <c r="J292" s="151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5"/>
      <c r="I293" s="5"/>
      <c r="J293" s="151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5"/>
      <c r="I294" s="5"/>
      <c r="J294" s="151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5"/>
      <c r="I295" s="5"/>
      <c r="J295" s="151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5"/>
      <c r="I296" s="5"/>
      <c r="J296" s="151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5"/>
      <c r="I297" s="5"/>
      <c r="J297" s="151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5"/>
      <c r="I298" s="5"/>
      <c r="J298" s="151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5"/>
      <c r="I299" s="5"/>
      <c r="J299" s="151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5"/>
      <c r="I300" s="5"/>
      <c r="J300" s="151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5"/>
      <c r="I301" s="5"/>
      <c r="J301" s="151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5"/>
      <c r="I302" s="5"/>
      <c r="J302" s="151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5"/>
      <c r="I303" s="5"/>
      <c r="J303" s="151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5"/>
      <c r="I304" s="5"/>
      <c r="J304" s="151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5"/>
      <c r="I305" s="5"/>
      <c r="J305" s="151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5"/>
      <c r="I306" s="5"/>
      <c r="J306" s="151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5"/>
      <c r="I307" s="5"/>
      <c r="J307" s="151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5"/>
      <c r="I308" s="5"/>
      <c r="J308" s="151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5"/>
      <c r="I309" s="5"/>
      <c r="J309" s="151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5"/>
      <c r="I310" s="5"/>
      <c r="J310" s="151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5"/>
      <c r="I311" s="5"/>
      <c r="J311" s="151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5"/>
      <c r="I312" s="5"/>
      <c r="J312" s="151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5"/>
      <c r="I313" s="5"/>
      <c r="J313" s="151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5"/>
      <c r="I314" s="5"/>
      <c r="J314" s="151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5"/>
      <c r="I315" s="5"/>
      <c r="J315" s="151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5"/>
      <c r="I316" s="5"/>
      <c r="J316" s="151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5"/>
      <c r="I317" s="5"/>
      <c r="J317" s="151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5"/>
      <c r="I318" s="5"/>
      <c r="J318" s="151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5"/>
      <c r="I319" s="5"/>
      <c r="J319" s="151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5"/>
      <c r="I320" s="5"/>
      <c r="J320" s="151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5"/>
      <c r="I321" s="5"/>
      <c r="J321" s="151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5"/>
      <c r="I322" s="5"/>
      <c r="J322" s="151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5"/>
      <c r="I323" s="5"/>
      <c r="J323" s="151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5"/>
      <c r="I324" s="5"/>
      <c r="J324" s="151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5"/>
      <c r="I325" s="5"/>
      <c r="J325" s="151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5"/>
      <c r="I326" s="5"/>
      <c r="J326" s="151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5"/>
      <c r="I327" s="5"/>
      <c r="J327" s="151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5"/>
      <c r="I328" s="5"/>
      <c r="J328" s="151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5"/>
      <c r="I329" s="5"/>
      <c r="J329" s="151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5"/>
      <c r="I330" s="5"/>
      <c r="J330" s="151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5"/>
      <c r="I331" s="5"/>
      <c r="J331" s="151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5"/>
      <c r="I332" s="5"/>
      <c r="J332" s="151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5"/>
      <c r="I333" s="5"/>
      <c r="J333" s="151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5"/>
      <c r="I334" s="5"/>
      <c r="J334" s="151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5"/>
      <c r="I335" s="5"/>
      <c r="J335" s="151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5"/>
      <c r="I336" s="5"/>
      <c r="J336" s="151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5"/>
      <c r="I337" s="5"/>
      <c r="J337" s="151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5"/>
      <c r="I338" s="5"/>
      <c r="J338" s="151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5"/>
      <c r="I339" s="5"/>
      <c r="J339" s="151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5"/>
      <c r="I340" s="5"/>
      <c r="J340" s="151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5"/>
      <c r="I341" s="5"/>
      <c r="J341" s="151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5"/>
      <c r="I342" s="5"/>
      <c r="J342" s="151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5"/>
      <c r="I343" s="5"/>
      <c r="J343" s="151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5"/>
      <c r="I344" s="5"/>
      <c r="J344" s="151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5"/>
      <c r="I345" s="5"/>
      <c r="J345" s="151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5"/>
      <c r="I346" s="5"/>
      <c r="J346" s="151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5"/>
      <c r="I347" s="5"/>
      <c r="J347" s="151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5"/>
      <c r="I348" s="5"/>
      <c r="J348" s="151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5"/>
      <c r="I349" s="5"/>
      <c r="J349" s="151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5"/>
      <c r="I350" s="5"/>
      <c r="J350" s="151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5"/>
      <c r="I351" s="5"/>
      <c r="J351" s="151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5"/>
      <c r="I352" s="5"/>
      <c r="J352" s="151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5"/>
      <c r="I353" s="5"/>
      <c r="J353" s="151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5"/>
      <c r="I354" s="5"/>
      <c r="J354" s="151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5"/>
      <c r="I355" s="5"/>
      <c r="J355" s="151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5"/>
      <c r="I356" s="5"/>
      <c r="J356" s="151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5"/>
      <c r="I357" s="5"/>
      <c r="J357" s="151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5"/>
      <c r="I358" s="5"/>
      <c r="J358" s="151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5"/>
      <c r="I359" s="5"/>
      <c r="J359" s="151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5"/>
      <c r="I360" s="5"/>
      <c r="J360" s="151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5"/>
      <c r="I361" s="5"/>
      <c r="J361" s="151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5"/>
      <c r="I362" s="5"/>
      <c r="J362" s="151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5"/>
      <c r="I363" s="5"/>
      <c r="J363" s="151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5"/>
      <c r="I364" s="5"/>
      <c r="J364" s="151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5"/>
      <c r="I365" s="5"/>
      <c r="J365" s="151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5"/>
      <c r="I366" s="5"/>
      <c r="J366" s="151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5"/>
      <c r="I367" s="5"/>
      <c r="J367" s="151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5"/>
      <c r="I368" s="5"/>
      <c r="J368" s="151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5"/>
      <c r="I369" s="5"/>
      <c r="J369" s="151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5"/>
      <c r="I370" s="5"/>
      <c r="J370" s="151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5"/>
      <c r="I371" s="5"/>
      <c r="J371" s="151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5"/>
      <c r="I372" s="5"/>
      <c r="J372" s="151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5"/>
      <c r="I373" s="5"/>
      <c r="J373" s="151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5"/>
      <c r="I374" s="5"/>
      <c r="J374" s="151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5"/>
      <c r="I375" s="5"/>
      <c r="J375" s="151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5"/>
      <c r="I376" s="5"/>
      <c r="J376" s="151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5"/>
      <c r="I377" s="5"/>
      <c r="J377" s="151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5"/>
      <c r="I378" s="5"/>
      <c r="J378" s="151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5"/>
      <c r="I379" s="5"/>
      <c r="J379" s="151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5"/>
      <c r="I380" s="5"/>
      <c r="J380" s="151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5"/>
      <c r="I381" s="5"/>
      <c r="J381" s="151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5"/>
      <c r="I382" s="5"/>
      <c r="J382" s="151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5"/>
      <c r="I383" s="5"/>
      <c r="J383" s="151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5"/>
      <c r="I384" s="5"/>
      <c r="J384" s="151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5"/>
      <c r="I385" s="5"/>
      <c r="J385" s="151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5"/>
      <c r="I386" s="5"/>
      <c r="J386" s="151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5"/>
      <c r="I387" s="5"/>
      <c r="J387" s="151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5"/>
      <c r="I388" s="5"/>
      <c r="J388" s="151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5"/>
      <c r="I389" s="5"/>
      <c r="J389" s="151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5"/>
      <c r="I390" s="5"/>
      <c r="J390" s="151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5"/>
      <c r="I391" s="5"/>
      <c r="J391" s="151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5"/>
      <c r="I392" s="5"/>
      <c r="J392" s="151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5"/>
      <c r="I393" s="5"/>
      <c r="J393" s="151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5"/>
      <c r="I394" s="5"/>
      <c r="J394" s="151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5"/>
      <c r="I395" s="5"/>
      <c r="J395" s="151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5"/>
      <c r="I396" s="5"/>
      <c r="J396" s="151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5"/>
      <c r="I397" s="5"/>
      <c r="J397" s="151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5"/>
      <c r="I398" s="5"/>
      <c r="J398" s="151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5"/>
      <c r="I399" s="5"/>
      <c r="J399" s="151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5"/>
      <c r="I400" s="5"/>
      <c r="J400" s="151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5"/>
      <c r="I401" s="5"/>
      <c r="J401" s="151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1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1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1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1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1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1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1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1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1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1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1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1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1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1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1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1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1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1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1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1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1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1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1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1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1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1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1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1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1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1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1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1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1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1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1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1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1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1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1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1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1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1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1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1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1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1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1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1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1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1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1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1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1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1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1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1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1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1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1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1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1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1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1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1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1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1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1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1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1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1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1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1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1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1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1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1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1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1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1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1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1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1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1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1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1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1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1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1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1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1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1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1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1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1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1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1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1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1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1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1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1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1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1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1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1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1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1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1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1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1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1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1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1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1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1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1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1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1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1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1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1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1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1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1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1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1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1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1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1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1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1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1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1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1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1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1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1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1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1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1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1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1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1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1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1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1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1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1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1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1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1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1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1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1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1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1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1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1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1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1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1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1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1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1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1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1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1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1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1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1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1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1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1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1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1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1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1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1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1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1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1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1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1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1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1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1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1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1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1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1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1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1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1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1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1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1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1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1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1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1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1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1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1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1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1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1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1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1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1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1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1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1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1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1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1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1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1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1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1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1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1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1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1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1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1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1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1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1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1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1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1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1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1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1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1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1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1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1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1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1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1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1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1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1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1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1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1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1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1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1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1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1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1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1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1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1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1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1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1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1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1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1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1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1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1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1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1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1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1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1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1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1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1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1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1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1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1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1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1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1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1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1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1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1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1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1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1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1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1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1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1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1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1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1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1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1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1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1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1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1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1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1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1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1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1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1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1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1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1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1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1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1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1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1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1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1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1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1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1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1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1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1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1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1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1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1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1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1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1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1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1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1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1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1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1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1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1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1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1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1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1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1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1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1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1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1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1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1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1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1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1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1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1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1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1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1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1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1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1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1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1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1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1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1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1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1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1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1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1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1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1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1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1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1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1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1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1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1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1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1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1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1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1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1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1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1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1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1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1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1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1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1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1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1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1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1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1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1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1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1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1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1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1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1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1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1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1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1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1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1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1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1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1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1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1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1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1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1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1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1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1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1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1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1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1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1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1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1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1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1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1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1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1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1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1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1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1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1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1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1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1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1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1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1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1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1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1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1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1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1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1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1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1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1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1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1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1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1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1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1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1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1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1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1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1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1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1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1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1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1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1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1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1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1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1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1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1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1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1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1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1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1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1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1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1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1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1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1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1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1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1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1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1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1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1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1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1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1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1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1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1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1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1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1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1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1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1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1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1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1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1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1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1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1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1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1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1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1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1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1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1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1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1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1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1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1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1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1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1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1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1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1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1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1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1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1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1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1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1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1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1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1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1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1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1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1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1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1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1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1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1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1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1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1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1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1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1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1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1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1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1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1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1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1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1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1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1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1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1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1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1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1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1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1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1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1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1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1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1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1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1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1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1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1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1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1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1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1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1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1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1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1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1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1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1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1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1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1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1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1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1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1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1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1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1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1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1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1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1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1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1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1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1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1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1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1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1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1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1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1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1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1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1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1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1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1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1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1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1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1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1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1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1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1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1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1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1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1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1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1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1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1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1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1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1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1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1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1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1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1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1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1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1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1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1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1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1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1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1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1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1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1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1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1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1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1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1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1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1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1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1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1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1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1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1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1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1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1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1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1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1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1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1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1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1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1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1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3"/>
  <sheetViews>
    <sheetView workbookViewId="0">
      <selection activeCell="F2" sqref="F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8" width="11.140625" style="131" bestFit="1" customWidth="1"/>
    <col min="9" max="9" width="11.85546875" style="131" customWidth="1"/>
    <col min="10" max="10" width="10.140625" style="145" customWidth="1"/>
    <col min="11" max="11" width="17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5"/>
      <c r="H1" s="135"/>
      <c r="I1" s="135"/>
      <c r="J1" s="207"/>
      <c r="L1" s="137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221</v>
      </c>
      <c r="G2" s="134" t="s">
        <v>7946</v>
      </c>
      <c r="H2" s="134" t="s">
        <v>7947</v>
      </c>
      <c r="I2" s="134" t="s">
        <v>7718</v>
      </c>
      <c r="J2" s="139" t="s">
        <v>7717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0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0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0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242.3</v>
      </c>
      <c r="H6" s="129">
        <v>2600.5100000000002</v>
      </c>
      <c r="I6" s="129">
        <v>-2358.21</v>
      </c>
      <c r="J6" s="140">
        <v>-0.90683000000000002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304975.42</v>
      </c>
      <c r="H7" s="129">
        <v>12395.18</v>
      </c>
      <c r="I7" s="129">
        <v>292580.24</v>
      </c>
      <c r="J7" s="140">
        <v>23.60436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10912.75</v>
      </c>
      <c r="H8" s="129">
        <v>10907.74</v>
      </c>
      <c r="I8" s="129">
        <v>5.01</v>
      </c>
      <c r="J8" s="140">
        <v>4.6000000000000001E-4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2">
        <v>1851187.03</v>
      </c>
      <c r="H9" s="132">
        <v>1604319.73</v>
      </c>
      <c r="I9" s="132">
        <v>246867.3</v>
      </c>
      <c r="J9" s="141">
        <v>0.15387999999999999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2167317.5</v>
      </c>
      <c r="H10" s="129">
        <f>ROUND(SUM(H5:H9),5)</f>
        <v>1630223.16</v>
      </c>
      <c r="I10" s="129">
        <f>ROUND((G10-H10),5)</f>
        <v>537094.34</v>
      </c>
      <c r="J10" s="140">
        <f>ROUND(IF(G10=0, IF(H10=0, 0, SIGN(-H10)), IF(H10=0, SIGN(G10), (G10-H10)/ABS(H10))),5)</f>
        <v>0.32945999999999998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0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2">
        <v>404089.36</v>
      </c>
      <c r="H12" s="132">
        <v>200970.55</v>
      </c>
      <c r="I12" s="132">
        <v>203118.81</v>
      </c>
      <c r="J12" s="141">
        <v>1.0106900000000001</v>
      </c>
      <c r="K12" s="39" t="s">
        <v>7874</v>
      </c>
    </row>
    <row r="13" spans="1:12" x14ac:dyDescent="0.25">
      <c r="A13" s="73"/>
      <c r="B13" s="73"/>
      <c r="C13" s="73" t="s">
        <v>73</v>
      </c>
      <c r="D13" s="73"/>
      <c r="E13" s="73"/>
      <c r="F13" s="73"/>
      <c r="G13" s="129">
        <f>ROUND(SUM(G11:G12),5)</f>
        <v>404089.36</v>
      </c>
      <c r="H13" s="129">
        <f>ROUND(SUM(H11:H12),5)</f>
        <v>200970.55</v>
      </c>
      <c r="I13" s="129">
        <f>ROUND((G13-H13),5)</f>
        <v>203118.81</v>
      </c>
      <c r="J13" s="140">
        <f>ROUND(IF(G13=0, IF(H13=0, 0, SIGN(-H13)), IF(H13=0, SIGN(G13), (G13-H13)/ABS(H13))),5)</f>
        <v>1.0106900000000001</v>
      </c>
    </row>
    <row r="14" spans="1:12" x14ac:dyDescent="0.25">
      <c r="A14" s="73"/>
      <c r="B14" s="73"/>
      <c r="C14" s="73" t="s">
        <v>54</v>
      </c>
      <c r="D14" s="73"/>
      <c r="E14" s="73"/>
      <c r="F14" s="73"/>
      <c r="G14" s="129"/>
      <c r="H14" s="129"/>
      <c r="I14" s="129"/>
      <c r="J14" s="140"/>
    </row>
    <row r="15" spans="1:12" x14ac:dyDescent="0.25">
      <c r="A15" s="73"/>
      <c r="B15" s="73"/>
      <c r="C15" s="73"/>
      <c r="D15" s="73" t="s">
        <v>7907</v>
      </c>
      <c r="E15" s="73"/>
      <c r="F15" s="73"/>
      <c r="G15" s="129">
        <v>12.78</v>
      </c>
      <c r="H15" s="129">
        <v>0</v>
      </c>
      <c r="I15" s="129">
        <v>12.78</v>
      </c>
      <c r="J15" s="140">
        <v>1</v>
      </c>
      <c r="K15" s="39" t="s">
        <v>7912</v>
      </c>
      <c r="L15" s="210"/>
    </row>
    <row r="16" spans="1:12" ht="15.75" thickBot="1" x14ac:dyDescent="0.3">
      <c r="A16" s="73"/>
      <c r="B16" s="73"/>
      <c r="C16" s="73"/>
      <c r="D16" s="73" t="s">
        <v>7908</v>
      </c>
      <c r="E16" s="73"/>
      <c r="F16" s="73"/>
      <c r="G16" s="208">
        <v>10000</v>
      </c>
      <c r="H16" s="208">
        <v>0</v>
      </c>
      <c r="I16" s="208">
        <v>10000</v>
      </c>
      <c r="J16" s="209">
        <v>1</v>
      </c>
      <c r="K16" s="39" t="s">
        <v>7913</v>
      </c>
      <c r="L16" s="210"/>
    </row>
    <row r="17" spans="1:10" ht="15.75" thickBot="1" x14ac:dyDescent="0.3">
      <c r="A17" s="73"/>
      <c r="B17" s="73"/>
      <c r="C17" s="73" t="s">
        <v>7909</v>
      </c>
      <c r="D17" s="73"/>
      <c r="E17" s="73"/>
      <c r="F17" s="73"/>
      <c r="G17" s="133">
        <f>ROUND(SUM(G14:G16),5)</f>
        <v>10012.780000000001</v>
      </c>
      <c r="H17" s="133">
        <f>ROUND(SUM(H14:H16),5)</f>
        <v>0</v>
      </c>
      <c r="I17" s="133">
        <f>ROUND((G17-H17),5)</f>
        <v>10012.780000000001</v>
      </c>
      <c r="J17" s="142">
        <f>ROUND(IF(G17=0, IF(H17=0, 0, SIGN(-H17)), IF(H17=0, SIGN(G17), (G17-H17)/ABS(H17))),5)</f>
        <v>1</v>
      </c>
    </row>
    <row r="18" spans="1:10" x14ac:dyDescent="0.25">
      <c r="A18" s="73"/>
      <c r="B18" s="73" t="s">
        <v>55</v>
      </c>
      <c r="C18" s="73"/>
      <c r="D18" s="73"/>
      <c r="E18" s="73"/>
      <c r="F18" s="73"/>
      <c r="G18" s="129">
        <f>ROUND(G4+G10+G13+G17,5)</f>
        <v>2581419.64</v>
      </c>
      <c r="H18" s="129">
        <f>ROUND(H4+H10+H13+H17,5)</f>
        <v>1831193.71</v>
      </c>
      <c r="I18" s="129">
        <f>ROUND((G18-H18),5)</f>
        <v>750225.93</v>
      </c>
      <c r="J18" s="140">
        <f>ROUND(IF(G18=0, IF(H18=0, 0, SIGN(-H18)), IF(H18=0, SIGN(G18), (G18-H18)/ABS(H18))),5)</f>
        <v>0.40969</v>
      </c>
    </row>
    <row r="19" spans="1:10" x14ac:dyDescent="0.25">
      <c r="A19" s="73"/>
      <c r="B19" s="73" t="s">
        <v>56</v>
      </c>
      <c r="C19" s="73"/>
      <c r="D19" s="73"/>
      <c r="E19" s="73"/>
      <c r="F19" s="73"/>
      <c r="G19" s="129"/>
      <c r="H19" s="129"/>
      <c r="I19" s="129"/>
      <c r="J19" s="140"/>
    </row>
    <row r="20" spans="1:10" x14ac:dyDescent="0.25">
      <c r="A20" s="73"/>
      <c r="B20" s="73"/>
      <c r="C20" s="73" t="s">
        <v>74</v>
      </c>
      <c r="D20" s="73"/>
      <c r="E20" s="73"/>
      <c r="F20" s="73"/>
      <c r="G20" s="129"/>
      <c r="H20" s="129"/>
      <c r="I20" s="129"/>
      <c r="J20" s="140"/>
    </row>
    <row r="21" spans="1:10" x14ac:dyDescent="0.25">
      <c r="A21" s="73"/>
      <c r="B21" s="73"/>
      <c r="C21" s="73"/>
      <c r="D21" s="73" t="s">
        <v>75</v>
      </c>
      <c r="E21" s="73"/>
      <c r="F21" s="73"/>
      <c r="G21" s="129">
        <v>-45454.86</v>
      </c>
      <c r="H21" s="129">
        <v>-45454.86</v>
      </c>
      <c r="I21" s="129">
        <f>ROUND((G21-H21),5)</f>
        <v>0</v>
      </c>
      <c r="J21" s="140">
        <f>ROUND(IF(G21=0, IF(H21=0, 0, SIGN(-H21)), IF(H21=0, SIGN(G21), (G21-H21)/ABS(H21))),5)</f>
        <v>0</v>
      </c>
    </row>
    <row r="22" spans="1:10" ht="15.75" thickBot="1" x14ac:dyDescent="0.3">
      <c r="A22" s="73"/>
      <c r="B22" s="73"/>
      <c r="C22" s="73"/>
      <c r="D22" s="73" t="s">
        <v>76</v>
      </c>
      <c r="E22" s="73"/>
      <c r="F22" s="73"/>
      <c r="G22" s="132">
        <v>45454.86</v>
      </c>
      <c r="H22" s="132">
        <v>45454.86</v>
      </c>
      <c r="I22" s="132">
        <f>ROUND((G22-H22),5)</f>
        <v>0</v>
      </c>
      <c r="J22" s="141">
        <f>ROUND(IF(G22=0, IF(H22=0, 0, SIGN(-H22)), IF(H22=0, SIGN(G22), (G22-H22)/ABS(H22))),5)</f>
        <v>0</v>
      </c>
    </row>
    <row r="23" spans="1:10" x14ac:dyDescent="0.25">
      <c r="A23" s="73"/>
      <c r="B23" s="73"/>
      <c r="C23" s="73" t="s">
        <v>77</v>
      </c>
      <c r="D23" s="73"/>
      <c r="E23" s="73"/>
      <c r="F23" s="73"/>
      <c r="G23" s="129">
        <f>ROUND(SUM(G20:G22),5)</f>
        <v>0</v>
      </c>
      <c r="H23" s="129">
        <f>ROUND(SUM(H20:H22),5)</f>
        <v>0</v>
      </c>
      <c r="I23" s="129">
        <f>ROUND((G23-H23),5)</f>
        <v>0</v>
      </c>
      <c r="J23" s="140">
        <f>ROUND(IF(G23=0, IF(H23=0, 0, SIGN(-H23)), IF(H23=0, SIGN(G23), (G23-H23)/ABS(H23))),5)</f>
        <v>0</v>
      </c>
    </row>
    <row r="24" spans="1:10" x14ac:dyDescent="0.25">
      <c r="A24" s="73"/>
      <c r="B24" s="73"/>
      <c r="C24" s="73" t="s">
        <v>78</v>
      </c>
      <c r="D24" s="73"/>
      <c r="E24" s="73"/>
      <c r="F24" s="73"/>
      <c r="G24" s="129"/>
      <c r="H24" s="129"/>
      <c r="I24" s="129"/>
      <c r="J24" s="140"/>
    </row>
    <row r="25" spans="1:10" x14ac:dyDescent="0.25">
      <c r="A25" s="73"/>
      <c r="B25" s="73"/>
      <c r="C25" s="73"/>
      <c r="D25" s="73" t="s">
        <v>79</v>
      </c>
      <c r="E25" s="73"/>
      <c r="F25" s="73"/>
      <c r="G25" s="129">
        <v>-30000</v>
      </c>
      <c r="H25" s="129">
        <v>-30000</v>
      </c>
      <c r="I25" s="129">
        <f>ROUND((G25-H25),5)</f>
        <v>0</v>
      </c>
      <c r="J25" s="140">
        <f>ROUND(IF(G25=0, IF(H25=0, 0, SIGN(-H25)), IF(H25=0, SIGN(G25), (G25-H25)/ABS(H25))),5)</f>
        <v>0</v>
      </c>
    </row>
    <row r="26" spans="1:10" ht="15.75" thickBot="1" x14ac:dyDescent="0.3">
      <c r="A26" s="73"/>
      <c r="B26" s="73"/>
      <c r="C26" s="73"/>
      <c r="D26" s="73" t="s">
        <v>80</v>
      </c>
      <c r="E26" s="73"/>
      <c r="F26" s="73"/>
      <c r="G26" s="208">
        <v>30000</v>
      </c>
      <c r="H26" s="208">
        <v>30000</v>
      </c>
      <c r="I26" s="208">
        <f>ROUND((G26-H26),5)</f>
        <v>0</v>
      </c>
      <c r="J26" s="209">
        <f>ROUND(IF(G26=0, IF(H26=0, 0, SIGN(-H26)), IF(H26=0, SIGN(G26), (G26-H26)/ABS(H26))),5)</f>
        <v>0</v>
      </c>
    </row>
    <row r="27" spans="1:10" ht="15.75" thickBot="1" x14ac:dyDescent="0.3">
      <c r="A27" s="73"/>
      <c r="B27" s="73"/>
      <c r="C27" s="73" t="s">
        <v>81</v>
      </c>
      <c r="D27" s="73"/>
      <c r="E27" s="73"/>
      <c r="F27" s="73"/>
      <c r="G27" s="133">
        <f>ROUND(SUM(G24:G26),5)</f>
        <v>0</v>
      </c>
      <c r="H27" s="133">
        <f>ROUND(SUM(H24:H26),5)</f>
        <v>0</v>
      </c>
      <c r="I27" s="133">
        <f>ROUND((G27-H27),5)</f>
        <v>0</v>
      </c>
      <c r="J27" s="142">
        <f>ROUND(IF(G27=0, IF(H27=0, 0, SIGN(-H27)), IF(H27=0, SIGN(G27), (G27-H27)/ABS(H27))),5)</f>
        <v>0</v>
      </c>
    </row>
    <row r="28" spans="1:10" x14ac:dyDescent="0.25">
      <c r="A28" s="73"/>
      <c r="B28" s="73" t="s">
        <v>82</v>
      </c>
      <c r="C28" s="73"/>
      <c r="D28" s="73"/>
      <c r="E28" s="73"/>
      <c r="F28" s="73"/>
      <c r="G28" s="129">
        <f>ROUND(G19+G23+G27,5)</f>
        <v>0</v>
      </c>
      <c r="H28" s="129">
        <f>ROUND(H19+H23+H27,5)</f>
        <v>0</v>
      </c>
      <c r="I28" s="129">
        <f>ROUND((G28-H28),5)</f>
        <v>0</v>
      </c>
      <c r="J28" s="140">
        <f>ROUND(IF(G28=0, IF(H28=0, 0, SIGN(-H28)), IF(H28=0, SIGN(G28), (G28-H28)/ABS(H28))),5)</f>
        <v>0</v>
      </c>
    </row>
    <row r="29" spans="1:10" x14ac:dyDescent="0.25">
      <c r="A29" s="73"/>
      <c r="B29" s="73" t="s">
        <v>57</v>
      </c>
      <c r="C29" s="73"/>
      <c r="D29" s="73"/>
      <c r="E29" s="73"/>
      <c r="F29" s="73"/>
      <c r="G29" s="129"/>
      <c r="H29" s="129"/>
      <c r="I29" s="129"/>
      <c r="J29" s="140"/>
    </row>
    <row r="30" spans="1:10" x14ac:dyDescent="0.25">
      <c r="A30" s="73"/>
      <c r="B30" s="73"/>
      <c r="C30" s="73" t="s">
        <v>83</v>
      </c>
      <c r="D30" s="73"/>
      <c r="E30" s="73"/>
      <c r="F30" s="73"/>
      <c r="G30" s="129"/>
      <c r="H30" s="129"/>
      <c r="I30" s="129"/>
      <c r="J30" s="140"/>
    </row>
    <row r="31" spans="1:10" x14ac:dyDescent="0.25">
      <c r="A31" s="73"/>
      <c r="B31" s="73"/>
      <c r="C31" s="73"/>
      <c r="D31" s="73" t="s">
        <v>1016</v>
      </c>
      <c r="E31" s="73"/>
      <c r="F31" s="73"/>
      <c r="G31" s="129">
        <v>28456.26</v>
      </c>
      <c r="H31" s="129">
        <v>0</v>
      </c>
      <c r="I31" s="129">
        <f t="shared" ref="I31:I40" si="0">ROUND((G31-H31),5)</f>
        <v>28456.26</v>
      </c>
      <c r="J31" s="140">
        <f t="shared" ref="J31:J40" si="1">ROUND(IF(G31=0, IF(H31=0, 0, SIGN(-H31)), IF(H31=0, SIGN(G31), (G31-H31)/ABS(H31))),5)</f>
        <v>1</v>
      </c>
    </row>
    <row r="32" spans="1:10" x14ac:dyDescent="0.25">
      <c r="A32" s="73"/>
      <c r="B32" s="73"/>
      <c r="C32" s="73"/>
      <c r="D32" s="73" t="s">
        <v>7858</v>
      </c>
      <c r="E32" s="73"/>
      <c r="F32" s="73"/>
      <c r="G32" s="129">
        <v>7848.93</v>
      </c>
      <c r="H32" s="129">
        <v>0</v>
      </c>
      <c r="I32" s="129">
        <f t="shared" si="0"/>
        <v>7848.93</v>
      </c>
      <c r="J32" s="140">
        <f t="shared" si="1"/>
        <v>1</v>
      </c>
    </row>
    <row r="33" spans="1:11" x14ac:dyDescent="0.25">
      <c r="A33" s="73"/>
      <c r="B33" s="73"/>
      <c r="C33" s="73"/>
      <c r="D33" s="73" t="s">
        <v>7871</v>
      </c>
      <c r="E33" s="73"/>
      <c r="F33" s="73"/>
      <c r="G33" s="129">
        <v>4828.99</v>
      </c>
      <c r="H33" s="129">
        <v>0</v>
      </c>
      <c r="I33" s="129">
        <f t="shared" si="0"/>
        <v>4828.99</v>
      </c>
      <c r="J33" s="140">
        <f t="shared" si="1"/>
        <v>1</v>
      </c>
    </row>
    <row r="34" spans="1:11" x14ac:dyDescent="0.25">
      <c r="A34" s="73"/>
      <c r="B34" s="73"/>
      <c r="C34" s="73"/>
      <c r="D34" s="73" t="s">
        <v>7719</v>
      </c>
      <c r="E34" s="73"/>
      <c r="F34" s="73"/>
      <c r="G34" s="129">
        <v>9103.3799999999992</v>
      </c>
      <c r="H34" s="129">
        <v>0</v>
      </c>
      <c r="I34" s="129">
        <f t="shared" si="0"/>
        <v>9103.3799999999992</v>
      </c>
      <c r="J34" s="140">
        <f t="shared" si="1"/>
        <v>1</v>
      </c>
    </row>
    <row r="35" spans="1:11" x14ac:dyDescent="0.25">
      <c r="A35" s="73"/>
      <c r="B35" s="73"/>
      <c r="C35" s="73"/>
      <c r="D35" s="73" t="s">
        <v>7862</v>
      </c>
      <c r="E35" s="73"/>
      <c r="F35" s="73"/>
      <c r="G35" s="129">
        <v>0</v>
      </c>
      <c r="H35" s="129">
        <v>7421.37</v>
      </c>
      <c r="I35" s="129">
        <f t="shared" si="0"/>
        <v>-7421.37</v>
      </c>
      <c r="J35" s="140">
        <f t="shared" si="1"/>
        <v>-1</v>
      </c>
    </row>
    <row r="36" spans="1:11" x14ac:dyDescent="0.25">
      <c r="A36" s="73"/>
      <c r="B36" s="73"/>
      <c r="C36" s="73"/>
      <c r="D36" s="73" t="s">
        <v>84</v>
      </c>
      <c r="E36" s="73"/>
      <c r="F36" s="73"/>
      <c r="G36" s="129">
        <v>0</v>
      </c>
      <c r="H36" s="129">
        <v>57122.86</v>
      </c>
      <c r="I36" s="129">
        <f t="shared" si="0"/>
        <v>-57122.86</v>
      </c>
      <c r="J36" s="140">
        <f t="shared" si="1"/>
        <v>-1</v>
      </c>
    </row>
    <row r="37" spans="1:11" x14ac:dyDescent="0.25">
      <c r="A37" s="73"/>
      <c r="B37" s="73"/>
      <c r="C37" s="73"/>
      <c r="D37" s="73" t="s">
        <v>7790</v>
      </c>
      <c r="E37" s="73"/>
      <c r="F37" s="73"/>
      <c r="G37" s="129">
        <v>0</v>
      </c>
      <c r="H37" s="129">
        <v>10275</v>
      </c>
      <c r="I37" s="129">
        <f t="shared" si="0"/>
        <v>-10275</v>
      </c>
      <c r="J37" s="140">
        <f t="shared" si="1"/>
        <v>-1</v>
      </c>
    </row>
    <row r="38" spans="1:11" x14ac:dyDescent="0.25">
      <c r="A38" s="73"/>
      <c r="B38" s="73"/>
      <c r="C38" s="73"/>
      <c r="D38" s="73" t="s">
        <v>85</v>
      </c>
      <c r="E38" s="73"/>
      <c r="F38" s="73"/>
      <c r="G38" s="129">
        <v>6319.8</v>
      </c>
      <c r="H38" s="129">
        <v>6000</v>
      </c>
      <c r="I38" s="129">
        <f t="shared" si="0"/>
        <v>319.8</v>
      </c>
      <c r="J38" s="140">
        <f t="shared" si="1"/>
        <v>5.33E-2</v>
      </c>
    </row>
    <row r="39" spans="1:11" x14ac:dyDescent="0.25">
      <c r="A39" s="73"/>
      <c r="B39" s="73"/>
      <c r="C39" s="73"/>
      <c r="D39" s="73" t="s">
        <v>92</v>
      </c>
      <c r="E39" s="73"/>
      <c r="F39" s="73"/>
      <c r="G39" s="129">
        <v>0</v>
      </c>
      <c r="H39" s="129">
        <v>21048</v>
      </c>
      <c r="I39" s="129">
        <f t="shared" si="0"/>
        <v>-21048</v>
      </c>
      <c r="J39" s="140">
        <f t="shared" si="1"/>
        <v>-1</v>
      </c>
    </row>
    <row r="40" spans="1:11" s="2" customFormat="1" ht="15" customHeight="1" thickBot="1" x14ac:dyDescent="0.25">
      <c r="A40" s="73"/>
      <c r="B40" s="73"/>
      <c r="C40" s="73"/>
      <c r="D40" s="73" t="s">
        <v>86</v>
      </c>
      <c r="E40" s="73"/>
      <c r="F40" s="73"/>
      <c r="G40" s="129">
        <v>40192.980000000003</v>
      </c>
      <c r="H40" s="129">
        <v>38776.58</v>
      </c>
      <c r="I40" s="129">
        <f t="shared" si="0"/>
        <v>1416.4</v>
      </c>
      <c r="J40" s="140">
        <f t="shared" si="1"/>
        <v>3.653E-2</v>
      </c>
    </row>
    <row r="41" spans="1:11" ht="15.75" thickBot="1" x14ac:dyDescent="0.3">
      <c r="A41" s="73"/>
      <c r="B41" s="73"/>
      <c r="C41" s="73" t="s">
        <v>87</v>
      </c>
      <c r="D41" s="73"/>
      <c r="E41" s="73"/>
      <c r="F41" s="73"/>
      <c r="G41" s="136">
        <f>ROUND(SUM(G30:G40),5)</f>
        <v>96750.34</v>
      </c>
      <c r="H41" s="136">
        <f>ROUND(SUM(H30:H40),5)</f>
        <v>140643.81</v>
      </c>
      <c r="I41" s="136">
        <f t="shared" ref="I41:I43" si="2">ROUND((G41-H41),5)</f>
        <v>-43893.47</v>
      </c>
      <c r="J41" s="143">
        <f t="shared" ref="J41:J43" si="3">ROUND(IF(G41=0, IF(H41=0, 0, SIGN(-H41)), IF(H41=0, SIGN(G41), (G41-H41)/ABS(H41))),5)</f>
        <v>-0.31208999999999998</v>
      </c>
    </row>
    <row r="42" spans="1:11" ht="15.75" thickBot="1" x14ac:dyDescent="0.3">
      <c r="A42" s="73"/>
      <c r="B42" s="73" t="s">
        <v>88</v>
      </c>
      <c r="C42" s="73"/>
      <c r="D42" s="73"/>
      <c r="E42" s="73"/>
      <c r="F42" s="73"/>
      <c r="G42" s="136">
        <f>ROUND(G29+G41,5)</f>
        <v>96750.34</v>
      </c>
      <c r="H42" s="136">
        <f>ROUND(H29+H41,5)</f>
        <v>140643.81</v>
      </c>
      <c r="I42" s="136">
        <f t="shared" si="2"/>
        <v>-43893.47</v>
      </c>
      <c r="J42" s="143">
        <f t="shared" si="3"/>
        <v>-0.31208999999999998</v>
      </c>
    </row>
    <row r="43" spans="1:11" ht="15.75" thickBot="1" x14ac:dyDescent="0.3">
      <c r="A43" s="73" t="s">
        <v>58</v>
      </c>
      <c r="B43" s="73"/>
      <c r="C43" s="73"/>
      <c r="D43" s="73"/>
      <c r="E43" s="73"/>
      <c r="F43" s="73"/>
      <c r="G43" s="130">
        <f>ROUND(G3+G18+G28+G42,5)</f>
        <v>2678169.98</v>
      </c>
      <c r="H43" s="130">
        <f>ROUND(H3+H18+H28+H42,5)</f>
        <v>1971837.52</v>
      </c>
      <c r="I43" s="130">
        <f t="shared" si="2"/>
        <v>706332.46</v>
      </c>
      <c r="J43" s="144">
        <f t="shared" si="3"/>
        <v>0.35820999999999997</v>
      </c>
    </row>
    <row r="44" spans="1:11" ht="15.75" thickTop="1" x14ac:dyDescent="0.25">
      <c r="A44" s="73" t="s">
        <v>59</v>
      </c>
      <c r="B44" s="73"/>
      <c r="C44" s="73"/>
      <c r="D44" s="73"/>
      <c r="E44" s="73"/>
      <c r="F44" s="73"/>
      <c r="G44" s="129"/>
      <c r="H44" s="129"/>
      <c r="I44" s="129"/>
      <c r="J44" s="140"/>
    </row>
    <row r="45" spans="1:11" x14ac:dyDescent="0.25">
      <c r="A45" s="73"/>
      <c r="B45" s="73" t="s">
        <v>60</v>
      </c>
      <c r="C45" s="73"/>
      <c r="D45" s="73"/>
      <c r="E45" s="73"/>
      <c r="F45" s="73"/>
      <c r="G45" s="129"/>
      <c r="H45" s="129"/>
      <c r="I45" s="129"/>
      <c r="J45" s="140"/>
    </row>
    <row r="46" spans="1:11" x14ac:dyDescent="0.25">
      <c r="A46" s="73"/>
      <c r="B46" s="73"/>
      <c r="C46" s="73" t="s">
        <v>61</v>
      </c>
      <c r="D46" s="73"/>
      <c r="E46" s="73"/>
      <c r="F46" s="73"/>
      <c r="G46" s="129"/>
      <c r="H46" s="129"/>
      <c r="I46" s="129"/>
      <c r="J46" s="140"/>
    </row>
    <row r="47" spans="1:11" x14ac:dyDescent="0.25">
      <c r="A47" s="73"/>
      <c r="B47" s="73"/>
      <c r="C47" s="73"/>
      <c r="D47" s="73" t="s">
        <v>62</v>
      </c>
      <c r="E47" s="73"/>
      <c r="F47" s="73"/>
      <c r="G47" s="129"/>
      <c r="H47" s="129"/>
      <c r="I47" s="129"/>
      <c r="J47" s="140"/>
    </row>
    <row r="48" spans="1:11" ht="15.75" thickBot="1" x14ac:dyDescent="0.3">
      <c r="A48" s="73"/>
      <c r="B48" s="73"/>
      <c r="C48" s="73"/>
      <c r="D48" s="73"/>
      <c r="E48" s="73" t="s">
        <v>62</v>
      </c>
      <c r="F48" s="73"/>
      <c r="G48" s="132">
        <v>238835.37</v>
      </c>
      <c r="H48" s="132">
        <v>72446.97</v>
      </c>
      <c r="I48" s="132">
        <v>166388.4</v>
      </c>
      <c r="J48" s="141">
        <v>2.2966899999999999</v>
      </c>
      <c r="K48" s="39" t="s">
        <v>7875</v>
      </c>
    </row>
    <row r="49" spans="1:12" x14ac:dyDescent="0.25">
      <c r="A49" s="73"/>
      <c r="B49" s="73"/>
      <c r="C49" s="73"/>
      <c r="D49" s="73" t="s">
        <v>89</v>
      </c>
      <c r="E49" s="73"/>
      <c r="F49" s="73"/>
      <c r="G49" s="129">
        <f>ROUND(SUM(G47:G48),5)</f>
        <v>238835.37</v>
      </c>
      <c r="H49" s="129">
        <f>ROUND(SUM(H47:H48),5)</f>
        <v>72446.97</v>
      </c>
      <c r="I49" s="129">
        <f>ROUND((G49-H49),5)</f>
        <v>166388.4</v>
      </c>
      <c r="J49" s="140">
        <f>ROUND(IF(G49=0, IF(H49=0, 0, SIGN(-H49)), IF(H49=0, SIGN(G49), (G49-H49)/ABS(H49))),5)</f>
        <v>2.2966899999999999</v>
      </c>
    </row>
    <row r="50" spans="1:12" x14ac:dyDescent="0.25">
      <c r="A50" s="73"/>
      <c r="B50" s="73"/>
      <c r="C50" s="73"/>
      <c r="D50" s="73" t="s">
        <v>63</v>
      </c>
      <c r="E50" s="73"/>
      <c r="F50" s="73"/>
      <c r="G50" s="129"/>
      <c r="H50" s="129"/>
      <c r="I50" s="129"/>
      <c r="J50" s="140"/>
    </row>
    <row r="51" spans="1:12" x14ac:dyDescent="0.25">
      <c r="A51" s="73"/>
      <c r="B51" s="73"/>
      <c r="C51" s="73"/>
      <c r="D51" s="73"/>
      <c r="E51" s="73" t="s">
        <v>7910</v>
      </c>
      <c r="F51" s="73"/>
      <c r="G51" s="129">
        <v>14144.25</v>
      </c>
      <c r="H51" s="129">
        <v>0</v>
      </c>
      <c r="I51" s="129">
        <v>14144.25</v>
      </c>
      <c r="J51" s="140">
        <v>1</v>
      </c>
      <c r="K51" s="39" t="s">
        <v>7911</v>
      </c>
      <c r="L51" s="210"/>
    </row>
    <row r="52" spans="1:12" x14ac:dyDescent="0.25">
      <c r="A52" s="73"/>
      <c r="B52" s="73"/>
      <c r="C52" s="73"/>
      <c r="D52" s="73"/>
      <c r="E52" s="73" t="s">
        <v>7787</v>
      </c>
      <c r="F52" s="73"/>
      <c r="G52" s="79">
        <v>9000</v>
      </c>
      <c r="H52" s="79">
        <v>5000</v>
      </c>
      <c r="I52" s="79">
        <f>ROUND((G52-H52),5)</f>
        <v>4000</v>
      </c>
      <c r="J52" s="140">
        <f>ROUND(IF(G52=0, IF(H52=0, 0, SIGN(-H52)), IF(H52=0, SIGN(G52), (G52-H52)/ABS(H52))),5)</f>
        <v>0.8</v>
      </c>
    </row>
    <row r="53" spans="1:12" x14ac:dyDescent="0.25">
      <c r="A53" s="73"/>
      <c r="B53" s="73"/>
      <c r="C53" s="73"/>
      <c r="D53" s="73"/>
      <c r="E53" s="73" t="s">
        <v>90</v>
      </c>
      <c r="F53" s="73"/>
      <c r="G53" s="129"/>
      <c r="H53" s="129"/>
      <c r="I53" s="129"/>
      <c r="J53" s="140"/>
    </row>
    <row r="54" spans="1:12" x14ac:dyDescent="0.25">
      <c r="A54" s="73"/>
      <c r="B54" s="73"/>
      <c r="C54" s="73"/>
      <c r="D54" s="73"/>
      <c r="E54" s="73"/>
      <c r="F54" s="73" t="s">
        <v>7895</v>
      </c>
      <c r="G54" s="129">
        <v>377550</v>
      </c>
      <c r="H54" s="129">
        <v>0</v>
      </c>
      <c r="I54" s="129">
        <f t="shared" ref="I54:I61" si="4">ROUND((G54-H54),5)</f>
        <v>377550</v>
      </c>
      <c r="J54" s="140">
        <f t="shared" ref="J54:J61" si="5">ROUND(IF(G54=0, IF(H54=0, 0, SIGN(-H54)), IF(H54=0, SIGN(G54), (G54-H54)/ABS(H54))),5)</f>
        <v>1</v>
      </c>
    </row>
    <row r="55" spans="1:12" x14ac:dyDescent="0.25">
      <c r="A55" s="73"/>
      <c r="B55" s="73"/>
      <c r="C55" s="73"/>
      <c r="D55" s="73"/>
      <c r="E55" s="73"/>
      <c r="F55" s="73" t="s">
        <v>7896</v>
      </c>
      <c r="G55" s="129">
        <v>19750</v>
      </c>
      <c r="H55" s="129">
        <v>6300</v>
      </c>
      <c r="I55" s="129">
        <f t="shared" si="4"/>
        <v>13450</v>
      </c>
      <c r="J55" s="140">
        <f t="shared" si="5"/>
        <v>2.1349200000000002</v>
      </c>
    </row>
    <row r="56" spans="1:12" x14ac:dyDescent="0.25">
      <c r="A56" s="73"/>
      <c r="B56" s="73"/>
      <c r="C56" s="73"/>
      <c r="D56" s="73"/>
      <c r="E56" s="73"/>
      <c r="F56" s="73" t="s">
        <v>7672</v>
      </c>
      <c r="G56" s="129">
        <v>346108.26</v>
      </c>
      <c r="H56" s="129">
        <v>384791.43</v>
      </c>
      <c r="I56" s="129">
        <f t="shared" si="4"/>
        <v>-38683.17</v>
      </c>
      <c r="J56" s="140">
        <f t="shared" si="5"/>
        <v>-0.10052999999999999</v>
      </c>
    </row>
    <row r="57" spans="1:12" x14ac:dyDescent="0.25">
      <c r="A57" s="73"/>
      <c r="B57" s="73"/>
      <c r="C57" s="73"/>
      <c r="D57" s="73"/>
      <c r="E57" s="73"/>
      <c r="F57" s="73" t="s">
        <v>7550</v>
      </c>
      <c r="G57" s="129">
        <v>0</v>
      </c>
      <c r="H57" s="129">
        <v>39750</v>
      </c>
      <c r="I57" s="129">
        <f t="shared" si="4"/>
        <v>-39750</v>
      </c>
      <c r="J57" s="140">
        <f t="shared" si="5"/>
        <v>-1</v>
      </c>
    </row>
    <row r="58" spans="1:12" x14ac:dyDescent="0.25">
      <c r="A58" s="73"/>
      <c r="B58" s="73"/>
      <c r="C58" s="73"/>
      <c r="D58" s="73"/>
      <c r="E58" s="73"/>
      <c r="F58" s="73" t="s">
        <v>91</v>
      </c>
      <c r="G58" s="129">
        <v>0</v>
      </c>
      <c r="H58" s="129">
        <v>122900</v>
      </c>
      <c r="I58" s="129">
        <f t="shared" si="4"/>
        <v>-122900</v>
      </c>
      <c r="J58" s="140">
        <f t="shared" si="5"/>
        <v>-1</v>
      </c>
    </row>
    <row r="59" spans="1:12" x14ac:dyDescent="0.25">
      <c r="A59" s="73"/>
      <c r="B59" s="73"/>
      <c r="C59" s="73"/>
      <c r="D59" s="73"/>
      <c r="E59" s="73"/>
      <c r="F59" s="73" t="s">
        <v>92</v>
      </c>
      <c r="G59" s="129">
        <v>0</v>
      </c>
      <c r="H59" s="129">
        <v>219078.73</v>
      </c>
      <c r="I59" s="129">
        <f t="shared" si="4"/>
        <v>-219078.73</v>
      </c>
      <c r="J59" s="140">
        <f t="shared" si="5"/>
        <v>-1</v>
      </c>
    </row>
    <row r="60" spans="1:12" x14ac:dyDescent="0.25">
      <c r="A60" s="73"/>
      <c r="B60" s="73"/>
      <c r="C60" s="73"/>
      <c r="D60" s="73"/>
      <c r="E60" s="73"/>
      <c r="F60" s="73" t="s">
        <v>85</v>
      </c>
      <c r="G60" s="129">
        <v>35000</v>
      </c>
      <c r="H60" s="129">
        <v>12492.71</v>
      </c>
      <c r="I60" s="129">
        <f t="shared" si="4"/>
        <v>22507.29</v>
      </c>
      <c r="J60" s="140">
        <f t="shared" si="5"/>
        <v>1.8016300000000001</v>
      </c>
    </row>
    <row r="61" spans="1:12" ht="15.75" thickBot="1" x14ac:dyDescent="0.3">
      <c r="A61" s="73"/>
      <c r="B61" s="73"/>
      <c r="C61" s="73"/>
      <c r="D61" s="73"/>
      <c r="E61" s="73"/>
      <c r="F61" s="73" t="s">
        <v>7793</v>
      </c>
      <c r="G61" s="132">
        <v>0</v>
      </c>
      <c r="H61" s="132">
        <v>132.5</v>
      </c>
      <c r="I61" s="132">
        <f t="shared" si="4"/>
        <v>-132.5</v>
      </c>
      <c r="J61" s="141">
        <f t="shared" si="5"/>
        <v>-1</v>
      </c>
    </row>
    <row r="62" spans="1:12" x14ac:dyDescent="0.25">
      <c r="A62" s="73"/>
      <c r="B62" s="73"/>
      <c r="C62" s="73"/>
      <c r="D62" s="73"/>
      <c r="E62" s="73" t="s">
        <v>93</v>
      </c>
      <c r="F62" s="73"/>
      <c r="G62" s="129">
        <f>ROUND(SUM(G53:G61),5)</f>
        <v>778408.26</v>
      </c>
      <c r="H62" s="129">
        <f>ROUND(SUM(H53:H61),5)</f>
        <v>785445.37</v>
      </c>
      <c r="I62" s="129">
        <f t="shared" ref="I62:I66" si="6">ROUND((G62-H62),5)</f>
        <v>-7037.11</v>
      </c>
      <c r="J62" s="140">
        <f t="shared" ref="J62:J66" si="7">ROUND(IF(G62=0, IF(H62=0, 0, SIGN(-H62)), IF(H62=0, SIGN(G62), (G62-H62)/ABS(H62))),5)</f>
        <v>-8.9599999999999992E-3</v>
      </c>
    </row>
    <row r="63" spans="1:12" ht="15.75" thickBot="1" x14ac:dyDescent="0.3">
      <c r="A63" s="73"/>
      <c r="B63" s="73"/>
      <c r="C63" s="73"/>
      <c r="D63" s="73"/>
      <c r="E63" s="73" t="s">
        <v>7691</v>
      </c>
      <c r="F63" s="73"/>
      <c r="G63" s="208">
        <v>0</v>
      </c>
      <c r="H63" s="208">
        <v>129.85</v>
      </c>
      <c r="I63" s="208">
        <v>-129.85</v>
      </c>
      <c r="J63" s="209">
        <v>-1</v>
      </c>
    </row>
    <row r="64" spans="1:12" ht="15.75" thickBot="1" x14ac:dyDescent="0.3">
      <c r="A64" s="73"/>
      <c r="B64" s="73"/>
      <c r="C64" s="73"/>
      <c r="D64" s="73" t="s">
        <v>94</v>
      </c>
      <c r="E64" s="73"/>
      <c r="F64" s="73"/>
      <c r="G64" s="136">
        <f>ROUND(SUM(G50:G52)+SUM(G62:G63),5)</f>
        <v>801552.51</v>
      </c>
      <c r="H64" s="136">
        <f>ROUND(SUM(H50:H52)+SUM(H62:H63),5)</f>
        <v>790575.22</v>
      </c>
      <c r="I64" s="136">
        <f t="shared" si="6"/>
        <v>10977.29</v>
      </c>
      <c r="J64" s="143">
        <f t="shared" si="7"/>
        <v>1.389E-2</v>
      </c>
    </row>
    <row r="65" spans="1:10" ht="15.75" thickBot="1" x14ac:dyDescent="0.3">
      <c r="A65" s="73"/>
      <c r="B65" s="73"/>
      <c r="C65" s="73" t="s">
        <v>64</v>
      </c>
      <c r="D65" s="73"/>
      <c r="E65" s="73"/>
      <c r="F65" s="73"/>
      <c r="G65" s="133">
        <f>ROUND(G46+G49+G64,5)</f>
        <v>1040387.88</v>
      </c>
      <c r="H65" s="133">
        <f>ROUND(H46+H49+H64,5)</f>
        <v>863022.19</v>
      </c>
      <c r="I65" s="133">
        <f t="shared" si="6"/>
        <v>177365.69</v>
      </c>
      <c r="J65" s="142">
        <f t="shared" si="7"/>
        <v>0.20552000000000001</v>
      </c>
    </row>
    <row r="66" spans="1:10" x14ac:dyDescent="0.25">
      <c r="A66" s="73"/>
      <c r="B66" s="73" t="s">
        <v>65</v>
      </c>
      <c r="C66" s="73"/>
      <c r="D66" s="73"/>
      <c r="E66" s="73"/>
      <c r="F66" s="73"/>
      <c r="G66" s="129">
        <f>ROUND(G45+G65,5)</f>
        <v>1040387.88</v>
      </c>
      <c r="H66" s="129">
        <f>ROUND(H45+H65,5)</f>
        <v>863022.19</v>
      </c>
      <c r="I66" s="129">
        <f t="shared" si="6"/>
        <v>177365.69</v>
      </c>
      <c r="J66" s="140">
        <f t="shared" si="7"/>
        <v>0.20552000000000001</v>
      </c>
    </row>
    <row r="67" spans="1:10" x14ac:dyDescent="0.25">
      <c r="A67" s="73"/>
      <c r="B67" s="73" t="s">
        <v>66</v>
      </c>
      <c r="C67" s="73"/>
      <c r="D67" s="73"/>
      <c r="E67" s="73"/>
      <c r="F67" s="73"/>
      <c r="G67" s="129"/>
      <c r="H67" s="129"/>
      <c r="I67" s="129"/>
      <c r="J67" s="140"/>
    </row>
    <row r="68" spans="1:10" s="2" customFormat="1" ht="14.45" customHeight="1" x14ac:dyDescent="0.2">
      <c r="A68" s="73"/>
      <c r="B68" s="73"/>
      <c r="C68" s="73" t="s">
        <v>95</v>
      </c>
      <c r="D68" s="73"/>
      <c r="E68" s="73"/>
      <c r="F68" s="73"/>
      <c r="G68" s="129">
        <v>68313.3</v>
      </c>
      <c r="H68" s="129">
        <v>58313.3</v>
      </c>
      <c r="I68" s="129">
        <v>10000</v>
      </c>
      <c r="J68" s="140">
        <v>0.17149</v>
      </c>
    </row>
    <row r="69" spans="1:10" x14ac:dyDescent="0.25">
      <c r="A69" s="73"/>
      <c r="B69" s="73"/>
      <c r="C69" s="73" t="s">
        <v>96</v>
      </c>
      <c r="D69" s="73"/>
      <c r="E69" s="73"/>
      <c r="F69" s="73"/>
      <c r="G69" s="129">
        <v>1735492.47</v>
      </c>
      <c r="H69" s="129">
        <v>1125856.47</v>
      </c>
      <c r="I69" s="129">
        <v>1128274.58</v>
      </c>
      <c r="J69" s="140">
        <v>1.0021500000000001</v>
      </c>
    </row>
    <row r="70" spans="1:10" ht="15.75" thickBot="1" x14ac:dyDescent="0.3">
      <c r="A70" s="73"/>
      <c r="B70" s="73"/>
      <c r="C70" s="73" t="s">
        <v>49</v>
      </c>
      <c r="D70" s="73"/>
      <c r="E70" s="73"/>
      <c r="F70" s="73"/>
      <c r="G70" s="208">
        <v>-166023.67000000001</v>
      </c>
      <c r="H70" s="208">
        <v>-75354.44</v>
      </c>
      <c r="I70" s="208">
        <v>-601048.09</v>
      </c>
      <c r="J70" s="209">
        <v>-7.97628</v>
      </c>
    </row>
    <row r="71" spans="1:10" ht="15.75" thickBot="1" x14ac:dyDescent="0.3">
      <c r="A71" s="73"/>
      <c r="B71" s="73" t="s">
        <v>97</v>
      </c>
      <c r="C71" s="73"/>
      <c r="D71" s="73"/>
      <c r="E71" s="73"/>
      <c r="F71" s="73"/>
      <c r="G71" s="136">
        <f>ROUND(SUM(G67:G70),5)</f>
        <v>1637782.1</v>
      </c>
      <c r="H71" s="136">
        <f>ROUND(SUM(H67:H70),5)</f>
        <v>1108815.33</v>
      </c>
      <c r="I71" s="136">
        <f>ROUND((G71-H71),5)</f>
        <v>528966.77</v>
      </c>
      <c r="J71" s="143">
        <f>ROUND(IF(G71=0, IF(H71=0, 0, SIGN(-H71)), IF(H71=0, SIGN(G71), (G71-H71)/ABS(H71))),5)</f>
        <v>0.47705999999999998</v>
      </c>
    </row>
    <row r="72" spans="1:10" ht="15.75" thickBot="1" x14ac:dyDescent="0.3">
      <c r="A72" s="73" t="s">
        <v>67</v>
      </c>
      <c r="B72" s="73"/>
      <c r="C72" s="73"/>
      <c r="D72" s="73"/>
      <c r="E72" s="73"/>
      <c r="F72" s="73"/>
      <c r="G72" s="130">
        <f>ROUND(G44+G66+G71,5)</f>
        <v>2678169.98</v>
      </c>
      <c r="H72" s="130">
        <f>ROUND(H44+H66+H71,5)</f>
        <v>1971837.52</v>
      </c>
      <c r="I72" s="130">
        <f>ROUND((G72-H72),5)</f>
        <v>706332.46</v>
      </c>
      <c r="J72" s="144">
        <f>ROUND(IF(G72=0, IF(H72=0, 0, SIGN(-H72)), IF(H72=0, SIGN(G72), (G72-H72)/ABS(H72))),5)</f>
        <v>0.35820999999999997</v>
      </c>
    </row>
    <row r="73" spans="1:10" ht="15.75" thickTop="1" x14ac:dyDescent="0.25"/>
  </sheetData>
  <hyperlinks>
    <hyperlink ref="F2" location="Contents!A1" display="Contents" xr:uid="{5910B0DB-CAFC-4A89-9133-2C9EA55876AD}"/>
    <hyperlink ref="K12" location="'Open AR'!A1" display="AR" xr:uid="{1F42272E-A8F0-4043-B59C-F16DB3739B21}"/>
    <hyperlink ref="K48" location="'Open AP'!A1" display="AP" xr:uid="{61F63E5D-7555-4070-97FD-F6774DA11324}"/>
    <hyperlink ref="K51" location="'Refunds Payable'!A1" display="Refunds Payable " xr:uid="{CE31EA4D-256C-4CAF-9247-68CCC5C4989B}"/>
    <hyperlink ref="K16" location="'Undeposited Funds'!A1" display="Undeposited " xr:uid="{D8C71DE4-03DC-4C97-AA60-297DFD3EA521}"/>
    <hyperlink ref="K15" location="'Suspense Funds'!A1" display="Suspense" xr:uid="{2B782EEE-92BD-40BA-8232-77BA0A49D0E9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62:H62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4" name="HEADER"/>
      </mc:Fallback>
    </mc:AlternateContent>
    <mc:AlternateContent xmlns:mc="http://schemas.openxmlformats.org/markup-compatibility/2006">
      <mc:Choice Requires="x14">
        <control shapeId="11571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6" name="FILT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L1111"/>
  <sheetViews>
    <sheetView workbookViewId="0">
      <pane xSplit="5" topLeftCell="F1" activePane="topRight" state="frozen"/>
      <selection pane="topRight"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1.5703125" bestFit="1" customWidth="1"/>
    <col min="7" max="7" width="10.140625" style="203" bestFit="1" customWidth="1"/>
    <col min="8" max="8" width="11.7109375" style="203" bestFit="1" customWidth="1"/>
    <col min="9" max="9" width="10.85546875" style="203" bestFit="1" customWidth="1"/>
    <col min="10" max="10" width="9" style="203" bestFit="1" customWidth="1"/>
    <col min="11" max="11" width="10" style="203" bestFit="1" customWidth="1"/>
    <col min="12" max="16" width="9" style="203" bestFit="1" customWidth="1"/>
    <col min="17" max="17" width="9.7109375" style="203" bestFit="1" customWidth="1"/>
    <col min="18" max="18" width="9" style="203" bestFit="1" customWidth="1"/>
    <col min="19" max="19" width="12.140625" style="190" bestFit="1" customWidth="1"/>
    <col min="20" max="20" width="12.285156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98</v>
      </c>
      <c r="B2" s="5"/>
      <c r="C2" s="5"/>
      <c r="D2" s="5"/>
      <c r="E2" s="5"/>
      <c r="F2" s="39" t="s">
        <v>221</v>
      </c>
      <c r="G2" s="174"/>
      <c r="H2" s="174" t="s">
        <v>84</v>
      </c>
      <c r="I2" s="174"/>
      <c r="J2" s="174"/>
      <c r="K2" s="174" t="s">
        <v>4118</v>
      </c>
      <c r="L2" s="174"/>
      <c r="M2" s="174"/>
      <c r="N2" s="174"/>
      <c r="O2" s="174"/>
      <c r="P2" s="174"/>
      <c r="Q2" s="174" t="s">
        <v>7858</v>
      </c>
      <c r="R2" s="174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5" t="s">
        <v>4</v>
      </c>
      <c r="B3" s="175"/>
      <c r="C3" s="175"/>
      <c r="D3" s="175"/>
      <c r="E3" s="175"/>
      <c r="F3" s="176" t="s">
        <v>7804</v>
      </c>
      <c r="G3" s="177" t="s">
        <v>101</v>
      </c>
      <c r="H3" s="177" t="s">
        <v>102</v>
      </c>
      <c r="I3" s="177" t="s">
        <v>103</v>
      </c>
      <c r="J3" s="177" t="s">
        <v>104</v>
      </c>
      <c r="K3" s="177" t="s">
        <v>105</v>
      </c>
      <c r="L3" s="177" t="s">
        <v>106</v>
      </c>
      <c r="M3" s="177" t="s">
        <v>107</v>
      </c>
      <c r="N3" s="177" t="s">
        <v>108</v>
      </c>
      <c r="O3" s="177" t="s">
        <v>109</v>
      </c>
      <c r="P3" s="177" t="s">
        <v>110</v>
      </c>
      <c r="Q3" s="177" t="s">
        <v>111</v>
      </c>
      <c r="R3" s="177" t="s">
        <v>112</v>
      </c>
      <c r="S3" s="178" t="s">
        <v>7859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114</v>
      </c>
      <c r="C4" s="5"/>
      <c r="D4" s="5"/>
      <c r="E4" s="5"/>
      <c r="F4" s="6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115</v>
      </c>
      <c r="D5" s="5"/>
      <c r="E5" s="5"/>
      <c r="F5" s="12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116</v>
      </c>
      <c r="E6" s="5"/>
      <c r="F6" s="6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7807</v>
      </c>
      <c r="F7" s="67">
        <v>145864.69</v>
      </c>
      <c r="G7" s="179">
        <v>0</v>
      </c>
      <c r="H7" s="179">
        <f>F7</f>
        <v>145864.69</v>
      </c>
      <c r="I7" s="179">
        <v>0</v>
      </c>
      <c r="J7" s="179">
        <v>0</v>
      </c>
      <c r="K7" s="179">
        <v>0</v>
      </c>
      <c r="L7" s="179">
        <v>0</v>
      </c>
      <c r="M7" s="179">
        <v>0</v>
      </c>
      <c r="N7" s="179">
        <v>0</v>
      </c>
      <c r="O7" s="179">
        <v>0</v>
      </c>
      <c r="P7" s="179">
        <v>0</v>
      </c>
      <c r="Q7" s="179">
        <v>0</v>
      </c>
      <c r="R7" s="179">
        <v>0</v>
      </c>
      <c r="S7" s="180">
        <f>SUM(G7:R7)</f>
        <v>145864.69</v>
      </c>
      <c r="T7" s="212">
        <f>SUM(G7:K7)</f>
        <v>145864.69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7810</v>
      </c>
      <c r="F8" s="159">
        <v>25000</v>
      </c>
      <c r="G8" s="179">
        <v>0</v>
      </c>
      <c r="H8" s="179">
        <f>F8</f>
        <v>25000</v>
      </c>
      <c r="I8" s="179">
        <v>0</v>
      </c>
      <c r="J8" s="179">
        <v>0</v>
      </c>
      <c r="K8" s="179">
        <v>0</v>
      </c>
      <c r="L8" s="179">
        <v>0</v>
      </c>
      <c r="M8" s="179">
        <v>0</v>
      </c>
      <c r="N8" s="179">
        <v>0</v>
      </c>
      <c r="O8" s="179">
        <v>0</v>
      </c>
      <c r="P8" s="179">
        <v>0</v>
      </c>
      <c r="Q8" s="179">
        <v>0</v>
      </c>
      <c r="R8" s="179">
        <v>0</v>
      </c>
      <c r="S8" s="180">
        <f t="shared" ref="S8:S48" si="0">SUM(G8:R8)</f>
        <v>25000</v>
      </c>
      <c r="T8" s="212">
        <f t="shared" ref="T8:T71" si="1">SUM(G8:K8)</f>
        <v>25000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7812</v>
      </c>
      <c r="F9" s="67">
        <v>354275</v>
      </c>
      <c r="G9" s="179">
        <v>0</v>
      </c>
      <c r="H9" s="179">
        <v>0</v>
      </c>
      <c r="I9" s="179">
        <v>0</v>
      </c>
      <c r="J9" s="179">
        <v>0</v>
      </c>
      <c r="K9" s="179">
        <v>0</v>
      </c>
      <c r="L9" s="179">
        <v>0</v>
      </c>
      <c r="M9" s="179">
        <v>0</v>
      </c>
      <c r="N9" s="179">
        <v>0</v>
      </c>
      <c r="O9" s="179">
        <v>0</v>
      </c>
      <c r="P9" s="179">
        <f>F9</f>
        <v>354275</v>
      </c>
      <c r="Q9" s="179">
        <v>0</v>
      </c>
      <c r="R9" s="179">
        <v>0</v>
      </c>
      <c r="S9" s="180">
        <f t="shared" si="0"/>
        <v>354275</v>
      </c>
      <c r="T9" s="212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120</v>
      </c>
      <c r="E10" s="5"/>
      <c r="F10" s="67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80"/>
      <c r="T10" s="212">
        <f t="shared" si="1"/>
        <v>0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7722</v>
      </c>
      <c r="F11" s="163">
        <v>40000</v>
      </c>
      <c r="G11" s="179">
        <v>0</v>
      </c>
      <c r="H11" s="179">
        <v>0</v>
      </c>
      <c r="I11" s="179">
        <f>$F$11/4</f>
        <v>10000</v>
      </c>
      <c r="J11" s="179">
        <f>$F$11/4</f>
        <v>10000</v>
      </c>
      <c r="K11" s="179">
        <f>$F$11/4</f>
        <v>10000</v>
      </c>
      <c r="L11" s="179">
        <f>$F$11/4</f>
        <v>10000</v>
      </c>
      <c r="M11" s="179">
        <v>0</v>
      </c>
      <c r="N11" s="179">
        <v>0</v>
      </c>
      <c r="O11" s="179">
        <v>0</v>
      </c>
      <c r="P11" s="179">
        <v>0</v>
      </c>
      <c r="Q11" s="179">
        <v>0</v>
      </c>
      <c r="R11" s="179">
        <v>0</v>
      </c>
      <c r="S11" s="180">
        <f t="shared" si="0"/>
        <v>40000</v>
      </c>
      <c r="T11" s="212">
        <f t="shared" si="1"/>
        <v>30000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7860</v>
      </c>
      <c r="F12" s="159">
        <f>85000*1.5</f>
        <v>127500</v>
      </c>
      <c r="G12" s="179">
        <v>0</v>
      </c>
      <c r="H12" s="179">
        <v>0</v>
      </c>
      <c r="I12" s="179">
        <v>0</v>
      </c>
      <c r="J12" s="179">
        <v>0</v>
      </c>
      <c r="K12" s="179">
        <v>0</v>
      </c>
      <c r="L12" s="179">
        <v>0</v>
      </c>
      <c r="M12" s="179">
        <v>0</v>
      </c>
      <c r="N12" s="179">
        <v>0</v>
      </c>
      <c r="O12" s="179">
        <v>0</v>
      </c>
      <c r="P12" s="179">
        <v>0</v>
      </c>
      <c r="Q12" s="179">
        <f>F12</f>
        <v>127500</v>
      </c>
      <c r="R12" s="179">
        <v>0</v>
      </c>
      <c r="S12" s="180">
        <f t="shared" ref="S12:S17" si="2">SUM(G12:R12)</f>
        <v>127500</v>
      </c>
      <c r="T12" s="212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7815</v>
      </c>
      <c r="E13" s="5"/>
      <c r="F13" s="179">
        <v>227000</v>
      </c>
      <c r="G13" s="179">
        <v>0</v>
      </c>
      <c r="H13" s="179">
        <v>0</v>
      </c>
      <c r="I13" s="179">
        <v>0</v>
      </c>
      <c r="J13" s="179">
        <v>0</v>
      </c>
      <c r="K13" s="179">
        <v>227000</v>
      </c>
      <c r="L13" s="179">
        <v>0</v>
      </c>
      <c r="M13" s="179">
        <v>0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80">
        <f t="shared" si="2"/>
        <v>227000</v>
      </c>
      <c r="T13" s="212">
        <f t="shared" si="1"/>
        <v>227000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5220</v>
      </c>
      <c r="D14" s="5"/>
      <c r="E14" s="5"/>
      <c r="F14" s="67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80"/>
      <c r="T14" s="212">
        <f t="shared" si="1"/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116</v>
      </c>
      <c r="E15" s="5"/>
      <c r="F15" s="67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80"/>
      <c r="T15" s="212">
        <f t="shared" si="1"/>
        <v>0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7812</v>
      </c>
      <c r="F16" s="67">
        <v>106250</v>
      </c>
      <c r="G16" s="179">
        <v>0</v>
      </c>
      <c r="H16" s="179">
        <v>0</v>
      </c>
      <c r="I16" s="179">
        <v>0</v>
      </c>
      <c r="J16" s="179">
        <v>0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f>F16</f>
        <v>106250</v>
      </c>
      <c r="R16" s="179">
        <v>0</v>
      </c>
      <c r="S16" s="180">
        <f t="shared" si="2"/>
        <v>106250</v>
      </c>
      <c r="T16" s="212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7807</v>
      </c>
      <c r="F17" s="67">
        <v>109701</v>
      </c>
      <c r="G17" s="179">
        <v>0</v>
      </c>
      <c r="H17" s="179">
        <f>F17</f>
        <v>109701</v>
      </c>
      <c r="I17" s="179">
        <v>0</v>
      </c>
      <c r="J17" s="179">
        <v>0</v>
      </c>
      <c r="K17" s="179">
        <v>0</v>
      </c>
      <c r="L17" s="179">
        <v>0</v>
      </c>
      <c r="M17" s="179">
        <v>0</v>
      </c>
      <c r="N17" s="179">
        <v>0</v>
      </c>
      <c r="O17" s="179">
        <v>0</v>
      </c>
      <c r="P17" s="179">
        <v>0</v>
      </c>
      <c r="Q17" s="179">
        <v>0</v>
      </c>
      <c r="R17" s="179">
        <v>0</v>
      </c>
      <c r="S17" s="180">
        <f t="shared" si="2"/>
        <v>109701</v>
      </c>
      <c r="T17" s="212">
        <f t="shared" si="1"/>
        <v>109701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80">
        <f t="shared" si="0"/>
        <v>0</v>
      </c>
      <c r="T18" s="212">
        <f t="shared" si="1"/>
        <v>0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116</v>
      </c>
      <c r="E19" s="5"/>
      <c r="F19" s="67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80">
        <f t="shared" si="0"/>
        <v>0</v>
      </c>
      <c r="T19" s="212">
        <f t="shared" si="1"/>
        <v>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79">
        <v>0</v>
      </c>
      <c r="H20" s="179">
        <f>F20</f>
        <v>182082.15</v>
      </c>
      <c r="I20" s="179">
        <v>0</v>
      </c>
      <c r="J20" s="179">
        <v>0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  <c r="S20" s="180">
        <f t="shared" si="0"/>
        <v>182082.15</v>
      </c>
      <c r="T20" s="212">
        <f t="shared" si="1"/>
        <v>182082.15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59">
        <v>200000</v>
      </c>
      <c r="G21" s="179">
        <v>0</v>
      </c>
      <c r="H21" s="179">
        <f>F21</f>
        <v>200000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  <c r="S21" s="180">
        <f t="shared" si="0"/>
        <v>200000</v>
      </c>
      <c r="T21" s="212">
        <f t="shared" si="1"/>
        <v>200000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79">
        <v>0</v>
      </c>
      <c r="H22" s="179">
        <v>0</v>
      </c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f>F22</f>
        <v>275000</v>
      </c>
      <c r="Q22" s="179">
        <v>0</v>
      </c>
      <c r="R22" s="179">
        <v>0</v>
      </c>
      <c r="S22" s="180">
        <f t="shared" si="0"/>
        <v>275000</v>
      </c>
      <c r="T22" s="212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123</v>
      </c>
      <c r="D23" s="5"/>
      <c r="E23" s="5"/>
      <c r="F23" s="67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80"/>
      <c r="T23" s="212">
        <f t="shared" si="1"/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7767</v>
      </c>
      <c r="E24" s="5"/>
      <c r="F24" s="164">
        <v>60000</v>
      </c>
      <c r="G24" s="179">
        <v>0</v>
      </c>
      <c r="H24" s="179">
        <v>0</v>
      </c>
      <c r="I24" s="179">
        <f>$F$24/4</f>
        <v>15000</v>
      </c>
      <c r="J24" s="179">
        <v>0</v>
      </c>
      <c r="K24" s="179">
        <v>0</v>
      </c>
      <c r="L24" s="179">
        <f>$F$24/4</f>
        <v>15000</v>
      </c>
      <c r="M24" s="179">
        <v>0</v>
      </c>
      <c r="N24" s="179">
        <v>0</v>
      </c>
      <c r="O24" s="179">
        <f>$F$24/4</f>
        <v>15000</v>
      </c>
      <c r="P24" s="179">
        <v>0</v>
      </c>
      <c r="Q24" s="179">
        <v>0</v>
      </c>
      <c r="R24" s="179">
        <f>$F$24/4</f>
        <v>15000</v>
      </c>
      <c r="S24" s="180">
        <f t="shared" si="0"/>
        <v>60000</v>
      </c>
      <c r="T24" s="212">
        <f t="shared" si="1"/>
        <v>15000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7719</v>
      </c>
      <c r="E25" s="5"/>
      <c r="F25" s="165">
        <v>20000</v>
      </c>
      <c r="G25" s="179">
        <v>0</v>
      </c>
      <c r="H25" s="179">
        <v>0</v>
      </c>
      <c r="I25" s="179">
        <f>$F$25/4</f>
        <v>5000</v>
      </c>
      <c r="J25" s="179">
        <v>0</v>
      </c>
      <c r="K25" s="179">
        <v>0</v>
      </c>
      <c r="L25" s="179">
        <f>$F$25/4</f>
        <v>5000</v>
      </c>
      <c r="M25" s="179">
        <v>0</v>
      </c>
      <c r="N25" s="179">
        <v>0</v>
      </c>
      <c r="O25" s="179">
        <f>$F$25/4</f>
        <v>5000</v>
      </c>
      <c r="P25" s="179">
        <v>0</v>
      </c>
      <c r="Q25" s="179">
        <v>0</v>
      </c>
      <c r="R25" s="179">
        <f>$F$25/4</f>
        <v>5000</v>
      </c>
      <c r="S25" s="180">
        <f t="shared" si="0"/>
        <v>20000</v>
      </c>
      <c r="T25" s="212">
        <f t="shared" si="1"/>
        <v>5000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5220</v>
      </c>
      <c r="E26" s="5"/>
      <c r="F26" s="164">
        <v>25000</v>
      </c>
      <c r="G26" s="179">
        <v>0</v>
      </c>
      <c r="H26" s="179">
        <v>0</v>
      </c>
      <c r="I26" s="179">
        <f>$F$26/4</f>
        <v>6250</v>
      </c>
      <c r="J26" s="179">
        <v>0</v>
      </c>
      <c r="K26" s="179">
        <v>0</v>
      </c>
      <c r="L26" s="179">
        <f>$F$26/4</f>
        <v>6250</v>
      </c>
      <c r="M26" s="179">
        <v>0</v>
      </c>
      <c r="N26" s="179">
        <v>0</v>
      </c>
      <c r="O26" s="179">
        <f>$F$26/4</f>
        <v>6250</v>
      </c>
      <c r="P26" s="179">
        <v>0</v>
      </c>
      <c r="Q26" s="179">
        <v>0</v>
      </c>
      <c r="R26" s="179">
        <f>$F$26/4</f>
        <v>6250</v>
      </c>
      <c r="S26" s="180">
        <f t="shared" si="0"/>
        <v>25000</v>
      </c>
      <c r="T26" s="212">
        <f t="shared" si="1"/>
        <v>6250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7728</v>
      </c>
      <c r="E27" s="5"/>
      <c r="F27" s="164">
        <v>0</v>
      </c>
      <c r="G27" s="179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80">
        <f>SUM(G27:R27)</f>
        <v>0</v>
      </c>
      <c r="T27" s="212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130</v>
      </c>
      <c r="C28" s="5"/>
      <c r="D28" s="5"/>
      <c r="E28" s="5"/>
      <c r="F28" s="67">
        <v>15000</v>
      </c>
      <c r="G28" s="179">
        <v>0</v>
      </c>
      <c r="H28" s="179">
        <v>0</v>
      </c>
      <c r="I28" s="179">
        <v>0</v>
      </c>
      <c r="J28" s="179">
        <v>0</v>
      </c>
      <c r="K28" s="179">
        <v>10000</v>
      </c>
      <c r="L28" s="179">
        <v>0</v>
      </c>
      <c r="M28" s="179">
        <v>5000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  <c r="S28" s="180">
        <f t="shared" si="0"/>
        <v>15000</v>
      </c>
      <c r="T28" s="212">
        <f t="shared" si="1"/>
        <v>10000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7861</v>
      </c>
      <c r="C29" s="5"/>
      <c r="D29" s="5"/>
      <c r="E29" s="5"/>
      <c r="F29" s="67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80"/>
      <c r="T29" s="212">
        <f t="shared" si="1"/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7821</v>
      </c>
      <c r="D30" s="5"/>
      <c r="E30" s="5"/>
      <c r="F30" s="67">
        <v>0</v>
      </c>
      <c r="G30" s="179">
        <v>0</v>
      </c>
      <c r="H30" s="179"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80">
        <f t="shared" si="0"/>
        <v>0</v>
      </c>
      <c r="T30" s="212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6" t="s">
        <v>7823</v>
      </c>
      <c r="D31" s="5"/>
      <c r="E31" s="5"/>
      <c r="F31" s="159">
        <v>35000</v>
      </c>
      <c r="G31" s="179">
        <v>0</v>
      </c>
      <c r="H31" s="179">
        <v>0</v>
      </c>
      <c r="I31" s="179">
        <f>$F$31/4</f>
        <v>8750</v>
      </c>
      <c r="J31" s="179">
        <v>0</v>
      </c>
      <c r="K31" s="179">
        <v>0</v>
      </c>
      <c r="L31" s="179">
        <f>$F$31/4</f>
        <v>8750</v>
      </c>
      <c r="M31" s="179">
        <v>0</v>
      </c>
      <c r="N31" s="179">
        <v>0</v>
      </c>
      <c r="O31" s="179">
        <f>$F$31/4</f>
        <v>8750</v>
      </c>
      <c r="P31" s="179">
        <v>0</v>
      </c>
      <c r="Q31" s="179">
        <v>0</v>
      </c>
      <c r="R31" s="179">
        <f>$F$31/4</f>
        <v>8750</v>
      </c>
      <c r="S31" s="180">
        <f t="shared" si="0"/>
        <v>35000</v>
      </c>
      <c r="T31" s="212">
        <f t="shared" si="1"/>
        <v>8750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7825</v>
      </c>
      <c r="C32" s="5"/>
      <c r="D32" s="5"/>
      <c r="E32" s="5"/>
      <c r="F32" s="67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80"/>
      <c r="T32" s="212">
        <f t="shared" si="1"/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80"/>
      <c r="T33" s="212">
        <f t="shared" si="1"/>
        <v>0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7789</v>
      </c>
      <c r="E34" s="5"/>
      <c r="F34" s="67">
        <v>10000</v>
      </c>
      <c r="G34" s="179">
        <v>0</v>
      </c>
      <c r="H34" s="179">
        <v>0</v>
      </c>
      <c r="I34" s="179">
        <f>$F$34/4</f>
        <v>2500</v>
      </c>
      <c r="J34" s="179">
        <v>0</v>
      </c>
      <c r="K34" s="179">
        <v>0</v>
      </c>
      <c r="L34" s="179">
        <f>$F$34/4</f>
        <v>2500</v>
      </c>
      <c r="M34" s="179">
        <v>0</v>
      </c>
      <c r="N34" s="179">
        <v>0</v>
      </c>
      <c r="O34" s="179">
        <f>$F$34/4</f>
        <v>2500</v>
      </c>
      <c r="P34" s="179">
        <v>0</v>
      </c>
      <c r="Q34" s="179">
        <v>0</v>
      </c>
      <c r="R34" s="179">
        <f>$F$34/4</f>
        <v>2500</v>
      </c>
      <c r="S34" s="180">
        <f t="shared" si="0"/>
        <v>10000</v>
      </c>
      <c r="T34" s="212">
        <f t="shared" si="1"/>
        <v>2500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7828</v>
      </c>
      <c r="E35" s="5"/>
      <c r="F35" s="67">
        <v>30000</v>
      </c>
      <c r="G35" s="179">
        <v>0</v>
      </c>
      <c r="H35" s="179">
        <v>0</v>
      </c>
      <c r="I35" s="179">
        <f>$F$35/4</f>
        <v>7500</v>
      </c>
      <c r="J35" s="179">
        <v>0</v>
      </c>
      <c r="K35" s="179">
        <v>0</v>
      </c>
      <c r="L35" s="179">
        <f>$F$35/4</f>
        <v>7500</v>
      </c>
      <c r="M35" s="179">
        <v>0</v>
      </c>
      <c r="N35" s="179">
        <v>0</v>
      </c>
      <c r="O35" s="179">
        <f>$F$35/4</f>
        <v>7500</v>
      </c>
      <c r="P35" s="179">
        <v>0</v>
      </c>
      <c r="Q35" s="179">
        <v>0</v>
      </c>
      <c r="R35" s="179">
        <f>$F$35/4</f>
        <v>7500</v>
      </c>
      <c r="S35" s="180">
        <f t="shared" si="0"/>
        <v>30000</v>
      </c>
      <c r="T35" s="212">
        <f t="shared" si="1"/>
        <v>7500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6" t="s">
        <v>7830</v>
      </c>
      <c r="E36" s="5"/>
      <c r="F36" s="67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80"/>
      <c r="T36" s="212">
        <f t="shared" si="1"/>
        <v>0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5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80"/>
      <c r="T37" s="212">
        <f t="shared" si="1"/>
        <v>0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7831</v>
      </c>
      <c r="D38" s="5"/>
      <c r="E38" s="5"/>
      <c r="F38" s="67">
        <f>(3000/9)*12</f>
        <v>4000</v>
      </c>
      <c r="G38" s="179">
        <f>$F$38/12</f>
        <v>333.33333333333331</v>
      </c>
      <c r="H38" s="179">
        <f t="shared" ref="H38:R38" si="3">$F$38/12</f>
        <v>333.33333333333331</v>
      </c>
      <c r="I38" s="179">
        <f t="shared" si="3"/>
        <v>333.33333333333331</v>
      </c>
      <c r="J38" s="179">
        <f t="shared" si="3"/>
        <v>333.33333333333331</v>
      </c>
      <c r="K38" s="179">
        <f t="shared" si="3"/>
        <v>333.33333333333331</v>
      </c>
      <c r="L38" s="179">
        <f t="shared" si="3"/>
        <v>333.33333333333331</v>
      </c>
      <c r="M38" s="179">
        <f t="shared" si="3"/>
        <v>333.33333333333331</v>
      </c>
      <c r="N38" s="179">
        <f t="shared" si="3"/>
        <v>333.33333333333331</v>
      </c>
      <c r="O38" s="179">
        <f t="shared" si="3"/>
        <v>333.33333333333331</v>
      </c>
      <c r="P38" s="179">
        <f t="shared" si="3"/>
        <v>333.33333333333331</v>
      </c>
      <c r="Q38" s="179">
        <f t="shared" si="3"/>
        <v>333.33333333333331</v>
      </c>
      <c r="R38" s="179">
        <f t="shared" si="3"/>
        <v>333.33333333333331</v>
      </c>
      <c r="S38" s="180">
        <f t="shared" si="0"/>
        <v>4000.0000000000005</v>
      </c>
      <c r="T38" s="212">
        <f t="shared" si="1"/>
        <v>1666.6666666666665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7833</v>
      </c>
      <c r="D39" s="5"/>
      <c r="E39" s="5"/>
      <c r="F39" s="67">
        <v>25000</v>
      </c>
      <c r="G39" s="179">
        <f>$F$39/12</f>
        <v>2083.3333333333335</v>
      </c>
      <c r="H39" s="179">
        <f t="shared" ref="H39:R39" si="4">$F$39/12</f>
        <v>2083.3333333333335</v>
      </c>
      <c r="I39" s="179">
        <f t="shared" si="4"/>
        <v>2083.3333333333335</v>
      </c>
      <c r="J39" s="179">
        <f t="shared" si="4"/>
        <v>2083.3333333333335</v>
      </c>
      <c r="K39" s="179">
        <f t="shared" si="4"/>
        <v>2083.3333333333335</v>
      </c>
      <c r="L39" s="179">
        <f t="shared" si="4"/>
        <v>2083.3333333333335</v>
      </c>
      <c r="M39" s="179">
        <f t="shared" si="4"/>
        <v>2083.3333333333335</v>
      </c>
      <c r="N39" s="179">
        <f t="shared" si="4"/>
        <v>2083.3333333333335</v>
      </c>
      <c r="O39" s="179">
        <f t="shared" si="4"/>
        <v>2083.3333333333335</v>
      </c>
      <c r="P39" s="179">
        <f t="shared" si="4"/>
        <v>2083.3333333333335</v>
      </c>
      <c r="Q39" s="179">
        <f t="shared" si="4"/>
        <v>2083.3333333333335</v>
      </c>
      <c r="R39" s="179">
        <f t="shared" si="4"/>
        <v>2083.3333333333335</v>
      </c>
      <c r="S39" s="180">
        <f t="shared" si="0"/>
        <v>24999.999999999996</v>
      </c>
      <c r="T39" s="212">
        <f t="shared" si="1"/>
        <v>10416.666666666668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132</v>
      </c>
      <c r="C40" s="5"/>
      <c r="D40" s="5"/>
      <c r="E40" s="5"/>
      <c r="F40" s="70"/>
      <c r="G40" s="181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0"/>
      <c r="T40" s="212">
        <f t="shared" si="1"/>
        <v>0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7834</v>
      </c>
      <c r="E41" s="5"/>
      <c r="F41" s="70">
        <v>1500</v>
      </c>
      <c r="G41" s="181">
        <f>$F$41/12</f>
        <v>125</v>
      </c>
      <c r="H41" s="181">
        <f t="shared" ref="H41:R41" si="5">$F$41/12</f>
        <v>125</v>
      </c>
      <c r="I41" s="181">
        <f t="shared" si="5"/>
        <v>125</v>
      </c>
      <c r="J41" s="181">
        <f t="shared" si="5"/>
        <v>125</v>
      </c>
      <c r="K41" s="181">
        <f t="shared" si="5"/>
        <v>125</v>
      </c>
      <c r="L41" s="181">
        <f t="shared" si="5"/>
        <v>125</v>
      </c>
      <c r="M41" s="181">
        <f t="shared" si="5"/>
        <v>125</v>
      </c>
      <c r="N41" s="181">
        <f t="shared" si="5"/>
        <v>125</v>
      </c>
      <c r="O41" s="181">
        <f t="shared" si="5"/>
        <v>125</v>
      </c>
      <c r="P41" s="181">
        <f t="shared" si="5"/>
        <v>125</v>
      </c>
      <c r="Q41" s="181">
        <f t="shared" si="5"/>
        <v>125</v>
      </c>
      <c r="R41" s="181">
        <f t="shared" si="5"/>
        <v>125</v>
      </c>
      <c r="S41" s="180">
        <f t="shared" si="0"/>
        <v>1500</v>
      </c>
      <c r="T41" s="212">
        <f t="shared" si="1"/>
        <v>625</v>
      </c>
      <c r="U41" s="15"/>
      <c r="V41" s="15"/>
      <c r="W41" s="15"/>
      <c r="X41" s="15"/>
      <c r="Y41" s="15"/>
      <c r="Z41" s="15"/>
      <c r="AA41" s="15"/>
      <c r="AB41" s="15"/>
      <c r="AC41" s="15"/>
      <c r="AD41" s="138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59">
        <v>300000</v>
      </c>
      <c r="G42" s="181">
        <f>$F$42/12</f>
        <v>25000</v>
      </c>
      <c r="H42" s="181">
        <f t="shared" ref="H42:R42" si="6">$F$42/12</f>
        <v>25000</v>
      </c>
      <c r="I42" s="181">
        <f t="shared" si="6"/>
        <v>25000</v>
      </c>
      <c r="J42" s="181">
        <f t="shared" si="6"/>
        <v>25000</v>
      </c>
      <c r="K42" s="181">
        <f t="shared" si="6"/>
        <v>25000</v>
      </c>
      <c r="L42" s="181">
        <f t="shared" si="6"/>
        <v>25000</v>
      </c>
      <c r="M42" s="181">
        <f t="shared" si="6"/>
        <v>25000</v>
      </c>
      <c r="N42" s="181">
        <f t="shared" si="6"/>
        <v>25000</v>
      </c>
      <c r="O42" s="181">
        <f t="shared" si="6"/>
        <v>25000</v>
      </c>
      <c r="P42" s="181">
        <f t="shared" si="6"/>
        <v>25000</v>
      </c>
      <c r="Q42" s="181">
        <f t="shared" si="6"/>
        <v>25000</v>
      </c>
      <c r="R42" s="181">
        <f t="shared" si="6"/>
        <v>25000</v>
      </c>
      <c r="S42" s="180">
        <f t="shared" si="0"/>
        <v>300000</v>
      </c>
      <c r="T42" s="212">
        <f t="shared" si="1"/>
        <v>125000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59">
        <v>450000</v>
      </c>
      <c r="G43" s="181">
        <f>$F$43/12</f>
        <v>37500</v>
      </c>
      <c r="H43" s="181">
        <f t="shared" ref="H43:R43" si="7">$F$43/12</f>
        <v>37500</v>
      </c>
      <c r="I43" s="181">
        <f t="shared" si="7"/>
        <v>37500</v>
      </c>
      <c r="J43" s="181">
        <f t="shared" si="7"/>
        <v>37500</v>
      </c>
      <c r="K43" s="181">
        <f t="shared" si="7"/>
        <v>37500</v>
      </c>
      <c r="L43" s="181">
        <f t="shared" si="7"/>
        <v>37500</v>
      </c>
      <c r="M43" s="181">
        <f t="shared" si="7"/>
        <v>37500</v>
      </c>
      <c r="N43" s="181">
        <f t="shared" si="7"/>
        <v>37500</v>
      </c>
      <c r="O43" s="181">
        <f t="shared" si="7"/>
        <v>37500</v>
      </c>
      <c r="P43" s="181">
        <f t="shared" si="7"/>
        <v>37500</v>
      </c>
      <c r="Q43" s="181">
        <f t="shared" si="7"/>
        <v>37500</v>
      </c>
      <c r="R43" s="181">
        <f t="shared" si="7"/>
        <v>37500</v>
      </c>
      <c r="S43" s="180">
        <f t="shared" si="0"/>
        <v>450000</v>
      </c>
      <c r="T43" s="212">
        <f t="shared" si="1"/>
        <v>187500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133</v>
      </c>
      <c r="C44" s="5"/>
      <c r="D44" s="5"/>
      <c r="E44" s="5"/>
      <c r="F44" s="67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4"/>
      <c r="T44" s="212">
        <f t="shared" si="1"/>
        <v>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1">
        <f>F45/12</f>
        <v>4166.666666666667</v>
      </c>
      <c r="H45" s="181">
        <v>4166.666666666667</v>
      </c>
      <c r="I45" s="181">
        <v>4166.666666666667</v>
      </c>
      <c r="J45" s="181">
        <v>4166.666666666667</v>
      </c>
      <c r="K45" s="181">
        <v>4166.666666666667</v>
      </c>
      <c r="L45" s="181">
        <v>4166.666666666667</v>
      </c>
      <c r="M45" s="181">
        <v>4166.666666666667</v>
      </c>
      <c r="N45" s="181">
        <v>4166.666666666667</v>
      </c>
      <c r="O45" s="181">
        <v>4166.666666666667</v>
      </c>
      <c r="P45" s="181">
        <v>4166.666666666667</v>
      </c>
      <c r="Q45" s="181">
        <v>4166.666666666667</v>
      </c>
      <c r="R45" s="181">
        <v>4166.666666666667</v>
      </c>
      <c r="S45" s="180">
        <f>SUM(G45:R45)</f>
        <v>49999.999999999993</v>
      </c>
      <c r="T45" s="212">
        <f t="shared" si="1"/>
        <v>20833.333333333336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1">
        <f>F46/12</f>
        <v>2500</v>
      </c>
      <c r="H46" s="181">
        <v>2500</v>
      </c>
      <c r="I46" s="181">
        <v>2500</v>
      </c>
      <c r="J46" s="181">
        <v>2500</v>
      </c>
      <c r="K46" s="181">
        <v>2500</v>
      </c>
      <c r="L46" s="181">
        <v>2500</v>
      </c>
      <c r="M46" s="181">
        <v>2500</v>
      </c>
      <c r="N46" s="181">
        <v>2500</v>
      </c>
      <c r="O46" s="181">
        <v>2500</v>
      </c>
      <c r="P46" s="181">
        <v>2500</v>
      </c>
      <c r="Q46" s="181">
        <v>2500</v>
      </c>
      <c r="R46" s="181">
        <v>2500</v>
      </c>
      <c r="S46" s="180">
        <f t="shared" si="0"/>
        <v>30000</v>
      </c>
      <c r="T46" s="212">
        <f t="shared" si="1"/>
        <v>12500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134</v>
      </c>
      <c r="C47" s="5"/>
      <c r="D47" s="5"/>
      <c r="E47" s="5"/>
      <c r="F47" s="67">
        <v>1000</v>
      </c>
      <c r="G47" s="181">
        <v>0</v>
      </c>
      <c r="H47" s="181">
        <v>0</v>
      </c>
      <c r="I47" s="181">
        <f>$F$47/4</f>
        <v>250</v>
      </c>
      <c r="J47" s="181">
        <v>0</v>
      </c>
      <c r="K47" s="181">
        <v>0</v>
      </c>
      <c r="L47" s="181">
        <f>$F$47/4</f>
        <v>250</v>
      </c>
      <c r="M47" s="181">
        <v>0</v>
      </c>
      <c r="N47" s="181">
        <v>0</v>
      </c>
      <c r="O47" s="181">
        <f>$F$47/4</f>
        <v>250</v>
      </c>
      <c r="P47" s="181">
        <v>0</v>
      </c>
      <c r="Q47" s="181">
        <v>0</v>
      </c>
      <c r="R47" s="181">
        <f>$F$47/4</f>
        <v>250</v>
      </c>
      <c r="S47" s="180">
        <f t="shared" si="0"/>
        <v>1000</v>
      </c>
      <c r="T47" s="212">
        <f t="shared" si="1"/>
        <v>250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135</v>
      </c>
      <c r="C48" s="5"/>
      <c r="D48" s="5"/>
      <c r="E48" s="5"/>
      <c r="F48" s="67">
        <v>5000</v>
      </c>
      <c r="G48" s="181">
        <v>0</v>
      </c>
      <c r="H48" s="181">
        <v>0</v>
      </c>
      <c r="I48" s="181">
        <f>$F$48/4</f>
        <v>1250</v>
      </c>
      <c r="J48" s="181">
        <v>0</v>
      </c>
      <c r="K48" s="181">
        <v>0</v>
      </c>
      <c r="L48" s="181">
        <f>$F$48/4</f>
        <v>1250</v>
      </c>
      <c r="M48" s="181">
        <v>0</v>
      </c>
      <c r="N48" s="181">
        <v>0</v>
      </c>
      <c r="O48" s="181">
        <f>$F$48/4</f>
        <v>1250</v>
      </c>
      <c r="P48" s="181">
        <v>0</v>
      </c>
      <c r="Q48" s="181">
        <v>0</v>
      </c>
      <c r="R48" s="181">
        <f>$F$48/4</f>
        <v>1250</v>
      </c>
      <c r="S48" s="180">
        <f t="shared" si="0"/>
        <v>5000</v>
      </c>
      <c r="T48" s="212">
        <f t="shared" si="1"/>
        <v>1250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136</v>
      </c>
      <c r="C49" s="5"/>
      <c r="D49" s="5"/>
      <c r="E49" s="17"/>
      <c r="F49" s="97">
        <v>5</v>
      </c>
      <c r="G49" s="181">
        <f t="shared" ref="G49:R49" si="8">$F$49/12</f>
        <v>0.41666666666666669</v>
      </c>
      <c r="H49" s="181">
        <f t="shared" si="8"/>
        <v>0.41666666666666669</v>
      </c>
      <c r="I49" s="181">
        <f t="shared" si="8"/>
        <v>0.41666666666666669</v>
      </c>
      <c r="J49" s="181">
        <f t="shared" si="8"/>
        <v>0.41666666666666669</v>
      </c>
      <c r="K49" s="181">
        <f t="shared" si="8"/>
        <v>0.41666666666666669</v>
      </c>
      <c r="L49" s="181">
        <f t="shared" si="8"/>
        <v>0.41666666666666669</v>
      </c>
      <c r="M49" s="181">
        <f t="shared" si="8"/>
        <v>0.41666666666666669</v>
      </c>
      <c r="N49" s="181">
        <f t="shared" si="8"/>
        <v>0.41666666666666669</v>
      </c>
      <c r="O49" s="181">
        <f t="shared" si="8"/>
        <v>0.41666666666666669</v>
      </c>
      <c r="P49" s="181">
        <f t="shared" si="8"/>
        <v>0.41666666666666669</v>
      </c>
      <c r="Q49" s="181">
        <f t="shared" si="8"/>
        <v>0.41666666666666669</v>
      </c>
      <c r="R49" s="181">
        <f t="shared" si="8"/>
        <v>0.41666666666666669</v>
      </c>
      <c r="S49" s="180">
        <f>SUM(G49:R49)</f>
        <v>5</v>
      </c>
      <c r="T49" s="212">
        <f t="shared" si="1"/>
        <v>2.0833333333333335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85">
        <f t="shared" si="9"/>
        <v>71708.750000000015</v>
      </c>
      <c r="H50" s="185">
        <f t="shared" si="9"/>
        <v>734356.59</v>
      </c>
      <c r="I50" s="185">
        <f t="shared" si="9"/>
        <v>128208.75000000001</v>
      </c>
      <c r="J50" s="185">
        <f t="shared" si="9"/>
        <v>81708.750000000015</v>
      </c>
      <c r="K50" s="185">
        <f t="shared" si="9"/>
        <v>318708.75000000006</v>
      </c>
      <c r="L50" s="185">
        <f t="shared" si="9"/>
        <v>128208.75000000001</v>
      </c>
      <c r="M50" s="185">
        <f t="shared" si="9"/>
        <v>76708.75</v>
      </c>
      <c r="N50" s="185">
        <f t="shared" si="9"/>
        <v>71708.750000000015</v>
      </c>
      <c r="O50" s="185">
        <f t="shared" si="9"/>
        <v>118208.75000000001</v>
      </c>
      <c r="P50" s="185">
        <f t="shared" si="9"/>
        <v>700983.75</v>
      </c>
      <c r="Q50" s="185">
        <f t="shared" si="9"/>
        <v>305458.75000000006</v>
      </c>
      <c r="R50" s="185">
        <f t="shared" si="9"/>
        <v>118208.75000000001</v>
      </c>
      <c r="S50" s="186">
        <f t="shared" si="9"/>
        <v>2854177.84</v>
      </c>
      <c r="T50" s="212">
        <f t="shared" si="1"/>
        <v>1334691.5900000001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87"/>
      <c r="T51" s="212">
        <f t="shared" si="1"/>
        <v>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5" t="s">
        <v>137</v>
      </c>
      <c r="B52" s="175"/>
      <c r="C52" s="175"/>
      <c r="D52" s="175"/>
      <c r="E52" s="175"/>
      <c r="F52" s="176" t="s">
        <v>7804</v>
      </c>
      <c r="G52" s="177" t="s">
        <v>101</v>
      </c>
      <c r="H52" s="177" t="s">
        <v>102</v>
      </c>
      <c r="I52" s="177" t="s">
        <v>103</v>
      </c>
      <c r="J52" s="177" t="s">
        <v>104</v>
      </c>
      <c r="K52" s="177" t="s">
        <v>105</v>
      </c>
      <c r="L52" s="177" t="s">
        <v>106</v>
      </c>
      <c r="M52" s="177" t="s">
        <v>107</v>
      </c>
      <c r="N52" s="177" t="s">
        <v>108</v>
      </c>
      <c r="O52" s="177" t="s">
        <v>109</v>
      </c>
      <c r="P52" s="177" t="s">
        <v>110</v>
      </c>
      <c r="Q52" s="177" t="s">
        <v>111</v>
      </c>
      <c r="R52" s="177" t="s">
        <v>112</v>
      </c>
      <c r="S52" s="178" t="s">
        <v>7859</v>
      </c>
      <c r="T52" s="212">
        <f t="shared" si="1"/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7418</v>
      </c>
      <c r="C53" s="4"/>
      <c r="D53" s="4"/>
      <c r="E53" s="4"/>
      <c r="F53" s="99"/>
      <c r="G53" s="188"/>
      <c r="H53" s="188"/>
      <c r="I53" s="188"/>
      <c r="J53" s="188"/>
      <c r="K53" s="188"/>
      <c r="L53" s="188"/>
      <c r="M53" s="188"/>
      <c r="N53" s="188"/>
      <c r="O53" s="188"/>
      <c r="P53" s="189"/>
      <c r="Q53" s="188"/>
      <c r="R53" s="188"/>
      <c r="S53" s="180"/>
      <c r="T53" s="212">
        <f t="shared" si="1"/>
        <v>0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7807</v>
      </c>
      <c r="E54" s="4"/>
      <c r="F54" s="67">
        <v>436078.01</v>
      </c>
      <c r="G54" s="174">
        <v>0</v>
      </c>
      <c r="H54" s="174">
        <f>F54</f>
        <v>436078.01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80">
        <f t="shared" ref="S54:S109" si="10">SUM(G54:R54)</f>
        <v>436078.01</v>
      </c>
      <c r="T54" s="212">
        <f t="shared" si="1"/>
        <v>436078.01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7810</v>
      </c>
      <c r="E55" s="190"/>
      <c r="F55" s="159">
        <v>50000</v>
      </c>
      <c r="G55" s="174">
        <v>0</v>
      </c>
      <c r="H55" s="174">
        <f>F55</f>
        <v>50000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80">
        <f t="shared" si="10"/>
        <v>50000</v>
      </c>
      <c r="T55" s="212">
        <f t="shared" si="1"/>
        <v>50000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7812</v>
      </c>
      <c r="D56" s="5"/>
      <c r="E56" s="4"/>
      <c r="F56" s="67">
        <v>581369.47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f>F56</f>
        <v>581369.47</v>
      </c>
      <c r="R56" s="174">
        <v>0</v>
      </c>
      <c r="S56" s="180">
        <f t="shared" si="10"/>
        <v>581369.47</v>
      </c>
      <c r="T56" s="212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7860</v>
      </c>
      <c r="D57" s="5"/>
      <c r="E57" s="4"/>
      <c r="F57" s="159">
        <v>55000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f>F57</f>
        <v>55000</v>
      </c>
      <c r="R57" s="174">
        <v>0</v>
      </c>
      <c r="S57" s="180">
        <f>SUM(G57:R57)</f>
        <v>55000</v>
      </c>
      <c r="T57" s="212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7815</v>
      </c>
      <c r="D58" s="5"/>
      <c r="E58" s="4"/>
      <c r="F58" s="67">
        <v>201522</v>
      </c>
      <c r="G58" s="174">
        <v>0</v>
      </c>
      <c r="H58" s="174">
        <v>0</v>
      </c>
      <c r="I58" s="174">
        <v>0</v>
      </c>
      <c r="J58" s="174">
        <v>0</v>
      </c>
      <c r="K58" s="174">
        <f>F58</f>
        <v>201522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80">
        <f>SUM(G58:R58)</f>
        <v>201522</v>
      </c>
      <c r="T58" s="212">
        <f t="shared" si="1"/>
        <v>201522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141</v>
      </c>
      <c r="D59" s="5"/>
      <c r="E59" s="4"/>
      <c r="F59" s="67">
        <v>203309.84111662218</v>
      </c>
      <c r="G59" s="174">
        <f>$F$59/12</f>
        <v>16942.486759718515</v>
      </c>
      <c r="H59" s="174">
        <f t="shared" ref="H59:R59" si="11">$F$59/12</f>
        <v>16942.486759718515</v>
      </c>
      <c r="I59" s="174">
        <f t="shared" si="11"/>
        <v>16942.486759718515</v>
      </c>
      <c r="J59" s="174">
        <f t="shared" si="11"/>
        <v>16942.486759718515</v>
      </c>
      <c r="K59" s="174">
        <f t="shared" si="11"/>
        <v>16942.486759718515</v>
      </c>
      <c r="L59" s="174">
        <f t="shared" si="11"/>
        <v>16942.486759718515</v>
      </c>
      <c r="M59" s="174">
        <f t="shared" si="11"/>
        <v>16942.486759718515</v>
      </c>
      <c r="N59" s="174">
        <f t="shared" si="11"/>
        <v>16942.486759718515</v>
      </c>
      <c r="O59" s="174">
        <f t="shared" si="11"/>
        <v>16942.486759718515</v>
      </c>
      <c r="P59" s="174">
        <f t="shared" si="11"/>
        <v>16942.486759718515</v>
      </c>
      <c r="Q59" s="174">
        <f t="shared" si="11"/>
        <v>16942.486759718515</v>
      </c>
      <c r="R59" s="174">
        <f t="shared" si="11"/>
        <v>16942.486759718515</v>
      </c>
      <c r="S59" s="180">
        <f t="shared" si="10"/>
        <v>203309.84111662212</v>
      </c>
      <c r="T59" s="212">
        <f t="shared" si="1"/>
        <v>84712.433798592567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7731</v>
      </c>
      <c r="E60" s="190"/>
      <c r="F60" s="43"/>
      <c r="G60" s="174"/>
      <c r="H60" s="174"/>
      <c r="I60" s="174"/>
      <c r="J60" s="174"/>
      <c r="K60" s="174"/>
      <c r="L60" s="174"/>
      <c r="M60" s="174"/>
      <c r="N60" s="174"/>
      <c r="O60" s="174"/>
      <c r="P60" s="181"/>
      <c r="Q60" s="174"/>
      <c r="R60" s="188"/>
      <c r="S60" s="180"/>
      <c r="T60" s="212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7719</v>
      </c>
      <c r="E61" s="190"/>
      <c r="F61" s="54">
        <v>20000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f>F61</f>
        <v>20000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80">
        <f t="shared" si="10"/>
        <v>20000</v>
      </c>
      <c r="T61" s="212">
        <f t="shared" si="1"/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5220</v>
      </c>
      <c r="E62" s="190"/>
      <c r="F62" s="54">
        <v>9000</v>
      </c>
      <c r="G62" s="174">
        <v>0</v>
      </c>
      <c r="H62" s="174">
        <v>0</v>
      </c>
      <c r="I62" s="174">
        <f>F62</f>
        <v>9000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80">
        <f t="shared" si="10"/>
        <v>9000</v>
      </c>
      <c r="T62" s="212">
        <f t="shared" si="1"/>
        <v>9000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7728</v>
      </c>
      <c r="E63" s="190"/>
      <c r="F63" s="54">
        <v>10000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0</v>
      </c>
      <c r="Q63" s="174">
        <f>F63</f>
        <v>10000</v>
      </c>
      <c r="R63" s="174">
        <v>0</v>
      </c>
      <c r="S63" s="180">
        <f t="shared" si="10"/>
        <v>10000</v>
      </c>
      <c r="T63" s="212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148</v>
      </c>
      <c r="D64" s="5"/>
      <c r="E64" s="4"/>
      <c r="F64" s="5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80">
        <f t="shared" si="10"/>
        <v>0</v>
      </c>
      <c r="T64" s="212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149</v>
      </c>
      <c r="D65" s="5"/>
      <c r="E65" s="4"/>
      <c r="F65" s="54">
        <v>15000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f>F65</f>
        <v>15000</v>
      </c>
      <c r="S65" s="180">
        <f t="shared" si="10"/>
        <v>15000</v>
      </c>
      <c r="T65" s="212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150</v>
      </c>
      <c r="C66" s="5"/>
      <c r="D66" s="5"/>
      <c r="E66" s="5"/>
      <c r="F66" s="54"/>
      <c r="G66" s="174"/>
      <c r="H66" s="174"/>
      <c r="I66" s="174"/>
      <c r="J66" s="174"/>
      <c r="K66" s="174"/>
      <c r="L66" s="174"/>
      <c r="M66" s="174"/>
      <c r="N66" s="174"/>
      <c r="O66" s="174"/>
      <c r="P66" s="181"/>
      <c r="Q66" s="174"/>
      <c r="R66" s="188"/>
      <c r="S66" s="180"/>
      <c r="T66" s="212">
        <f t="shared" si="1"/>
        <v>0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152</v>
      </c>
      <c r="D67" s="5"/>
      <c r="E67" s="5"/>
      <c r="F67" s="54">
        <v>0</v>
      </c>
      <c r="G67" s="174">
        <f>$F$67/12</f>
        <v>0</v>
      </c>
      <c r="H67" s="174">
        <f t="shared" ref="H67:R67" si="12">$F$67/12</f>
        <v>0</v>
      </c>
      <c r="I67" s="174">
        <f t="shared" si="12"/>
        <v>0</v>
      </c>
      <c r="J67" s="174">
        <f t="shared" si="12"/>
        <v>0</v>
      </c>
      <c r="K67" s="174">
        <f t="shared" si="12"/>
        <v>0</v>
      </c>
      <c r="L67" s="174">
        <f t="shared" si="12"/>
        <v>0</v>
      </c>
      <c r="M67" s="174">
        <f t="shared" si="12"/>
        <v>0</v>
      </c>
      <c r="N67" s="174">
        <f t="shared" si="12"/>
        <v>0</v>
      </c>
      <c r="O67" s="174">
        <f t="shared" si="12"/>
        <v>0</v>
      </c>
      <c r="P67" s="174">
        <f t="shared" si="12"/>
        <v>0</v>
      </c>
      <c r="Q67" s="174">
        <f t="shared" si="12"/>
        <v>0</v>
      </c>
      <c r="R67" s="174">
        <f t="shared" si="12"/>
        <v>0</v>
      </c>
      <c r="S67" s="180">
        <f t="shared" si="10"/>
        <v>0</v>
      </c>
      <c r="T67" s="212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153</v>
      </c>
      <c r="D68" s="5"/>
      <c r="E68" s="5"/>
      <c r="F68" s="54">
        <v>0</v>
      </c>
      <c r="G68" s="174">
        <f>$F$68/12</f>
        <v>0</v>
      </c>
      <c r="H68" s="174">
        <f t="shared" ref="H68:R68" si="13">$F$68/12</f>
        <v>0</v>
      </c>
      <c r="I68" s="174">
        <f t="shared" si="13"/>
        <v>0</v>
      </c>
      <c r="J68" s="174">
        <f t="shared" si="13"/>
        <v>0</v>
      </c>
      <c r="K68" s="174">
        <f t="shared" si="13"/>
        <v>0</v>
      </c>
      <c r="L68" s="174">
        <f t="shared" si="13"/>
        <v>0</v>
      </c>
      <c r="M68" s="174">
        <f t="shared" si="13"/>
        <v>0</v>
      </c>
      <c r="N68" s="174">
        <f t="shared" si="13"/>
        <v>0</v>
      </c>
      <c r="O68" s="174">
        <f t="shared" si="13"/>
        <v>0</v>
      </c>
      <c r="P68" s="174">
        <f t="shared" si="13"/>
        <v>0</v>
      </c>
      <c r="Q68" s="174">
        <f t="shared" si="13"/>
        <v>0</v>
      </c>
      <c r="R68" s="174">
        <f t="shared" si="13"/>
        <v>0</v>
      </c>
      <c r="S68" s="180">
        <f t="shared" si="10"/>
        <v>0</v>
      </c>
      <c r="T68" s="212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154</v>
      </c>
      <c r="D69" s="5"/>
      <c r="E69" s="5"/>
      <c r="F69" s="54">
        <v>0</v>
      </c>
      <c r="G69" s="174">
        <f>$F$69/12</f>
        <v>0</v>
      </c>
      <c r="H69" s="174">
        <f t="shared" ref="H69:R69" si="14">$F$69/12</f>
        <v>0</v>
      </c>
      <c r="I69" s="174">
        <f t="shared" si="14"/>
        <v>0</v>
      </c>
      <c r="J69" s="174">
        <f t="shared" si="14"/>
        <v>0</v>
      </c>
      <c r="K69" s="174">
        <f t="shared" si="14"/>
        <v>0</v>
      </c>
      <c r="L69" s="174">
        <f t="shared" si="14"/>
        <v>0</v>
      </c>
      <c r="M69" s="174">
        <f t="shared" si="14"/>
        <v>0</v>
      </c>
      <c r="N69" s="174">
        <f t="shared" si="14"/>
        <v>0</v>
      </c>
      <c r="O69" s="174">
        <f t="shared" si="14"/>
        <v>0</v>
      </c>
      <c r="P69" s="174">
        <f t="shared" si="14"/>
        <v>0</v>
      </c>
      <c r="Q69" s="174">
        <f t="shared" si="14"/>
        <v>0</v>
      </c>
      <c r="R69" s="174">
        <f t="shared" si="14"/>
        <v>0</v>
      </c>
      <c r="S69" s="180">
        <f t="shared" si="10"/>
        <v>0</v>
      </c>
      <c r="T69" s="212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88"/>
      <c r="S70" s="180"/>
      <c r="T70" s="212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7789</v>
      </c>
      <c r="E71" s="5"/>
      <c r="F71" s="54">
        <v>30000</v>
      </c>
      <c r="G71" s="174">
        <v>0</v>
      </c>
      <c r="H71" s="174">
        <v>0</v>
      </c>
      <c r="I71" s="174">
        <f>$F$71/4</f>
        <v>7500</v>
      </c>
      <c r="J71" s="174">
        <v>0</v>
      </c>
      <c r="K71" s="174">
        <v>0</v>
      </c>
      <c r="L71" s="174">
        <f>$F$71/4</f>
        <v>7500</v>
      </c>
      <c r="M71" s="174">
        <v>0</v>
      </c>
      <c r="N71" s="174">
        <v>0</v>
      </c>
      <c r="O71" s="174">
        <f>$F$71/4</f>
        <v>7500</v>
      </c>
      <c r="P71" s="174">
        <v>0</v>
      </c>
      <c r="Q71" s="174">
        <v>0</v>
      </c>
      <c r="R71" s="174">
        <f>$F$71/4</f>
        <v>7500</v>
      </c>
      <c r="S71" s="180">
        <f t="shared" si="10"/>
        <v>30000</v>
      </c>
      <c r="T71" s="212">
        <f t="shared" si="1"/>
        <v>7500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7828</v>
      </c>
      <c r="E72" s="5"/>
      <c r="F72" s="54">
        <v>30000</v>
      </c>
      <c r="G72" s="174">
        <v>0</v>
      </c>
      <c r="H72" s="174">
        <v>0</v>
      </c>
      <c r="I72" s="174">
        <f>$F$72/4</f>
        <v>7500</v>
      </c>
      <c r="J72" s="174">
        <v>0</v>
      </c>
      <c r="K72" s="174">
        <v>0</v>
      </c>
      <c r="L72" s="174">
        <f>$F$72/4</f>
        <v>7500</v>
      </c>
      <c r="M72" s="174">
        <v>0</v>
      </c>
      <c r="N72" s="174">
        <v>0</v>
      </c>
      <c r="O72" s="174">
        <f>$F$72/4</f>
        <v>7500</v>
      </c>
      <c r="P72" s="174">
        <v>0</v>
      </c>
      <c r="Q72" s="174">
        <v>0</v>
      </c>
      <c r="R72" s="174">
        <f>$F$72/4</f>
        <v>7500</v>
      </c>
      <c r="S72" s="180">
        <f t="shared" si="10"/>
        <v>30000</v>
      </c>
      <c r="T72" s="212">
        <f t="shared" ref="T72:T135" si="15">SUM(G72:K72)</f>
        <v>7500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155</v>
      </c>
      <c r="D73" s="5"/>
      <c r="E73" s="5"/>
      <c r="F73" s="5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88">
        <v>0</v>
      </c>
      <c r="S73" s="180">
        <f t="shared" si="10"/>
        <v>0</v>
      </c>
      <c r="T73" s="212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156</v>
      </c>
      <c r="D74" s="5"/>
      <c r="E74" s="5"/>
      <c r="F74" s="5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80">
        <f t="shared" si="10"/>
        <v>0</v>
      </c>
      <c r="T74" s="212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157</v>
      </c>
      <c r="D75" s="5"/>
      <c r="E75" s="5"/>
      <c r="F75" s="54">
        <v>18000</v>
      </c>
      <c r="G75" s="174">
        <f t="shared" ref="G75:R75" si="16">$F$75/12</f>
        <v>1500</v>
      </c>
      <c r="H75" s="174">
        <f t="shared" si="16"/>
        <v>1500</v>
      </c>
      <c r="I75" s="174">
        <f t="shared" si="16"/>
        <v>1500</v>
      </c>
      <c r="J75" s="174">
        <f t="shared" si="16"/>
        <v>1500</v>
      </c>
      <c r="K75" s="174">
        <f t="shared" si="16"/>
        <v>1500</v>
      </c>
      <c r="L75" s="174">
        <f t="shared" si="16"/>
        <v>1500</v>
      </c>
      <c r="M75" s="174">
        <f t="shared" si="16"/>
        <v>1500</v>
      </c>
      <c r="N75" s="174">
        <f t="shared" si="16"/>
        <v>1500</v>
      </c>
      <c r="O75" s="174">
        <f t="shared" si="16"/>
        <v>1500</v>
      </c>
      <c r="P75" s="174">
        <f t="shared" si="16"/>
        <v>1500</v>
      </c>
      <c r="Q75" s="174">
        <f t="shared" si="16"/>
        <v>1500</v>
      </c>
      <c r="R75" s="174">
        <f t="shared" si="16"/>
        <v>1500</v>
      </c>
      <c r="S75" s="180">
        <f t="shared" si="10"/>
        <v>18000</v>
      </c>
      <c r="T75" s="212">
        <f t="shared" si="15"/>
        <v>7500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141</v>
      </c>
      <c r="D76" s="5"/>
      <c r="E76" s="5"/>
      <c r="F76" s="54">
        <f>'[4]Salary Calc FY23 - No New Hire'!C31</f>
        <v>204705.7814533246</v>
      </c>
      <c r="G76" s="174">
        <f t="shared" ref="G76:R76" si="17">$F$76/12</f>
        <v>17058.815121110383</v>
      </c>
      <c r="H76" s="174">
        <f t="shared" si="17"/>
        <v>17058.815121110383</v>
      </c>
      <c r="I76" s="174">
        <f t="shared" si="17"/>
        <v>17058.815121110383</v>
      </c>
      <c r="J76" s="174">
        <f t="shared" si="17"/>
        <v>17058.815121110383</v>
      </c>
      <c r="K76" s="174">
        <f t="shared" si="17"/>
        <v>17058.815121110383</v>
      </c>
      <c r="L76" s="174">
        <f t="shared" si="17"/>
        <v>17058.815121110383</v>
      </c>
      <c r="M76" s="174">
        <f t="shared" si="17"/>
        <v>17058.815121110383</v>
      </c>
      <c r="N76" s="174">
        <f t="shared" si="17"/>
        <v>17058.815121110383</v>
      </c>
      <c r="O76" s="174">
        <f t="shared" si="17"/>
        <v>17058.815121110383</v>
      </c>
      <c r="P76" s="174">
        <f t="shared" si="17"/>
        <v>17058.815121110383</v>
      </c>
      <c r="Q76" s="174">
        <f t="shared" si="17"/>
        <v>17058.815121110383</v>
      </c>
      <c r="R76" s="174">
        <f t="shared" si="17"/>
        <v>17058.815121110383</v>
      </c>
      <c r="S76" s="180">
        <f t="shared" si="10"/>
        <v>204705.7814533246</v>
      </c>
      <c r="T76" s="212">
        <f t="shared" si="15"/>
        <v>85294.075605551916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158</v>
      </c>
      <c r="D77" s="5"/>
      <c r="E77" s="5"/>
      <c r="F77" s="5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80">
        <f>SUM(G77:R77)</f>
        <v>0</v>
      </c>
      <c r="T77" s="212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159</v>
      </c>
      <c r="C78" s="5"/>
      <c r="D78" s="5"/>
      <c r="E78" s="5"/>
      <c r="F78" s="5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80"/>
      <c r="T78" s="212">
        <f t="shared" si="15"/>
        <v>0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160</v>
      </c>
      <c r="D79" s="5"/>
      <c r="E79" s="5"/>
      <c r="F79" s="5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80">
        <f t="shared" si="10"/>
        <v>0</v>
      </c>
      <c r="T79" s="212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161</v>
      </c>
      <c r="D80" s="5"/>
      <c r="E80" s="5"/>
      <c r="F80" s="5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0</v>
      </c>
      <c r="Q80" s="174">
        <v>0</v>
      </c>
      <c r="R80" s="174">
        <v>0</v>
      </c>
      <c r="S80" s="180">
        <f t="shared" si="10"/>
        <v>0</v>
      </c>
      <c r="T80" s="212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153</v>
      </c>
      <c r="D81" s="5"/>
      <c r="E81" s="5"/>
      <c r="F81" s="5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  <c r="Q81" s="174">
        <v>0</v>
      </c>
      <c r="R81" s="174">
        <v>0</v>
      </c>
      <c r="S81" s="180">
        <f t="shared" si="10"/>
        <v>0</v>
      </c>
      <c r="T81" s="212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162</v>
      </c>
      <c r="D82" s="5"/>
      <c r="E82" s="5"/>
      <c r="F82" s="54">
        <f>300000*0.03</f>
        <v>9000</v>
      </c>
      <c r="G82" s="174">
        <f t="shared" ref="G82:R82" si="18">$F$82/12</f>
        <v>750</v>
      </c>
      <c r="H82" s="174">
        <f t="shared" si="18"/>
        <v>750</v>
      </c>
      <c r="I82" s="174">
        <f t="shared" si="18"/>
        <v>750</v>
      </c>
      <c r="J82" s="174">
        <f t="shared" si="18"/>
        <v>750</v>
      </c>
      <c r="K82" s="174">
        <f t="shared" si="18"/>
        <v>750</v>
      </c>
      <c r="L82" s="174">
        <f t="shared" si="18"/>
        <v>750</v>
      </c>
      <c r="M82" s="174">
        <f t="shared" si="18"/>
        <v>750</v>
      </c>
      <c r="N82" s="174">
        <f t="shared" si="18"/>
        <v>750</v>
      </c>
      <c r="O82" s="174">
        <f t="shared" si="18"/>
        <v>750</v>
      </c>
      <c r="P82" s="174">
        <f t="shared" si="18"/>
        <v>750</v>
      </c>
      <c r="Q82" s="174">
        <f t="shared" si="18"/>
        <v>750</v>
      </c>
      <c r="R82" s="174">
        <f t="shared" si="18"/>
        <v>750</v>
      </c>
      <c r="S82" s="180">
        <f t="shared" si="10"/>
        <v>9000</v>
      </c>
      <c r="T82" s="212">
        <f t="shared" si="15"/>
        <v>3750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155</v>
      </c>
      <c r="D83" s="5"/>
      <c r="E83" s="5"/>
      <c r="F83" s="5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0</v>
      </c>
      <c r="Q83" s="174">
        <v>0</v>
      </c>
      <c r="R83" s="174">
        <v>0</v>
      </c>
      <c r="S83" s="180">
        <f t="shared" si="10"/>
        <v>0</v>
      </c>
      <c r="T83" s="212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156</v>
      </c>
      <c r="D84" s="5"/>
      <c r="E84" s="5"/>
      <c r="F84" s="5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80">
        <f t="shared" si="10"/>
        <v>0</v>
      </c>
      <c r="T84" s="212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157</v>
      </c>
      <c r="D85" s="5"/>
      <c r="E85" s="5"/>
      <c r="F85" s="54">
        <v>18000</v>
      </c>
      <c r="G85" s="174">
        <f>F85/12</f>
        <v>1500</v>
      </c>
      <c r="H85" s="174">
        <v>1500</v>
      </c>
      <c r="I85" s="174">
        <v>1500</v>
      </c>
      <c r="J85" s="174">
        <v>1500</v>
      </c>
      <c r="K85" s="174">
        <v>1500</v>
      </c>
      <c r="L85" s="174">
        <v>1500</v>
      </c>
      <c r="M85" s="174">
        <v>1500</v>
      </c>
      <c r="N85" s="174">
        <v>1500</v>
      </c>
      <c r="O85" s="174">
        <v>1500</v>
      </c>
      <c r="P85" s="174">
        <v>1500</v>
      </c>
      <c r="Q85" s="174">
        <v>1500</v>
      </c>
      <c r="R85" s="174">
        <v>1500</v>
      </c>
      <c r="S85" s="180">
        <f t="shared" si="10"/>
        <v>18000</v>
      </c>
      <c r="T85" s="212">
        <f t="shared" si="15"/>
        <v>7500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141</v>
      </c>
      <c r="D86" s="5"/>
      <c r="E86" s="5"/>
      <c r="F86" s="54">
        <f>'[4]Salary Calc FY23 - No New Hire'!C32</f>
        <v>90216.864809544757</v>
      </c>
      <c r="G86" s="174">
        <f>$F$86/12</f>
        <v>7518.0720674620634</v>
      </c>
      <c r="H86" s="174">
        <f t="shared" ref="H86:R86" si="19">$F$86/12</f>
        <v>7518.0720674620634</v>
      </c>
      <c r="I86" s="174">
        <f t="shared" si="19"/>
        <v>7518.0720674620634</v>
      </c>
      <c r="J86" s="174">
        <f t="shared" si="19"/>
        <v>7518.0720674620634</v>
      </c>
      <c r="K86" s="174">
        <f t="shared" si="19"/>
        <v>7518.0720674620634</v>
      </c>
      <c r="L86" s="174">
        <f t="shared" si="19"/>
        <v>7518.0720674620634</v>
      </c>
      <c r="M86" s="174">
        <f t="shared" si="19"/>
        <v>7518.0720674620634</v>
      </c>
      <c r="N86" s="174">
        <f t="shared" si="19"/>
        <v>7518.0720674620634</v>
      </c>
      <c r="O86" s="174">
        <f t="shared" si="19"/>
        <v>7518.0720674620634</v>
      </c>
      <c r="P86" s="174">
        <f t="shared" si="19"/>
        <v>7518.0720674620634</v>
      </c>
      <c r="Q86" s="174">
        <f t="shared" si="19"/>
        <v>7518.0720674620634</v>
      </c>
      <c r="R86" s="174">
        <f t="shared" si="19"/>
        <v>7518.0720674620634</v>
      </c>
      <c r="S86" s="180">
        <f t="shared" si="10"/>
        <v>90216.864809544772</v>
      </c>
      <c r="T86" s="212">
        <f t="shared" si="15"/>
        <v>37590.360337310318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163</v>
      </c>
      <c r="D87" s="5"/>
      <c r="E87" s="5"/>
      <c r="F87" s="5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80">
        <f t="shared" si="10"/>
        <v>0</v>
      </c>
      <c r="T87" s="212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164</v>
      </c>
      <c r="D88" s="5"/>
      <c r="E88" s="5"/>
      <c r="F88" s="5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0</v>
      </c>
      <c r="Q88" s="174">
        <v>0</v>
      </c>
      <c r="R88" s="174">
        <v>0</v>
      </c>
      <c r="S88" s="180">
        <f t="shared" si="10"/>
        <v>0</v>
      </c>
      <c r="T88" s="212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165</v>
      </c>
      <c r="D89" s="5"/>
      <c r="E89" s="5"/>
      <c r="F89" s="5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  <c r="Q89" s="174">
        <v>0</v>
      </c>
      <c r="R89" s="174">
        <v>0</v>
      </c>
      <c r="S89" s="180">
        <f t="shared" si="10"/>
        <v>0</v>
      </c>
      <c r="T89" s="212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166</v>
      </c>
      <c r="D90" s="5"/>
      <c r="E90" s="5"/>
      <c r="F90" s="5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4">
        <v>0</v>
      </c>
      <c r="O90" s="174">
        <v>0</v>
      </c>
      <c r="P90" s="174">
        <v>0</v>
      </c>
      <c r="Q90" s="174">
        <v>0</v>
      </c>
      <c r="R90" s="174">
        <v>0</v>
      </c>
      <c r="S90" s="180">
        <f t="shared" si="10"/>
        <v>0</v>
      </c>
      <c r="T90" s="212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167</v>
      </c>
      <c r="D91" s="5"/>
      <c r="E91" s="5"/>
      <c r="F91" s="5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80">
        <f t="shared" si="10"/>
        <v>0</v>
      </c>
      <c r="T91" s="212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168</v>
      </c>
      <c r="D92" s="5"/>
      <c r="E92" s="5"/>
      <c r="F92" s="5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  <c r="N92" s="174">
        <v>0</v>
      </c>
      <c r="O92" s="174">
        <v>0</v>
      </c>
      <c r="P92" s="174">
        <v>0</v>
      </c>
      <c r="Q92" s="174">
        <v>0</v>
      </c>
      <c r="R92" s="174">
        <v>0</v>
      </c>
      <c r="S92" s="180">
        <f t="shared" si="10"/>
        <v>0</v>
      </c>
      <c r="T92" s="212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169</v>
      </c>
      <c r="C93" s="5"/>
      <c r="D93" s="5"/>
      <c r="E93" s="5"/>
      <c r="F93" s="54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80"/>
      <c r="T93" s="212">
        <f t="shared" si="15"/>
        <v>0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153</v>
      </c>
      <c r="D94" s="5"/>
      <c r="E94" s="5"/>
      <c r="F94" s="54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80"/>
      <c r="T94" s="212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7720</v>
      </c>
      <c r="D95" s="5"/>
      <c r="E95" s="5"/>
      <c r="F95" s="54">
        <v>30000</v>
      </c>
      <c r="G95" s="179">
        <v>0</v>
      </c>
      <c r="H95" s="179">
        <v>0</v>
      </c>
      <c r="I95" s="179">
        <f>$F$95/4</f>
        <v>7500</v>
      </c>
      <c r="J95" s="179">
        <v>0</v>
      </c>
      <c r="K95" s="179">
        <v>0</v>
      </c>
      <c r="L95" s="179">
        <f>$F$95/4</f>
        <v>7500</v>
      </c>
      <c r="M95" s="179">
        <v>0</v>
      </c>
      <c r="N95" s="179">
        <v>0</v>
      </c>
      <c r="O95" s="179">
        <f>$F$95/4</f>
        <v>7500</v>
      </c>
      <c r="P95" s="179">
        <v>0</v>
      </c>
      <c r="Q95" s="179">
        <v>0</v>
      </c>
      <c r="R95" s="179">
        <f>$F$95/4</f>
        <v>7500</v>
      </c>
      <c r="S95" s="180">
        <f t="shared" si="10"/>
        <v>30000</v>
      </c>
      <c r="T95" s="212">
        <f t="shared" si="15"/>
        <v>7500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155</v>
      </c>
      <c r="D96" s="5"/>
      <c r="E96" s="5"/>
      <c r="F96" s="5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9">
        <v>0</v>
      </c>
      <c r="S96" s="180">
        <f t="shared" si="10"/>
        <v>0</v>
      </c>
      <c r="T96" s="212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170</v>
      </c>
      <c r="D97" s="5"/>
      <c r="E97" s="5"/>
      <c r="F97" s="54">
        <v>60000</v>
      </c>
      <c r="G97" s="174"/>
      <c r="H97" s="174"/>
      <c r="I97" s="174">
        <f>10000</f>
        <v>10000</v>
      </c>
      <c r="J97" s="174"/>
      <c r="K97" s="174">
        <v>10000</v>
      </c>
      <c r="L97" s="174"/>
      <c r="M97" s="174">
        <v>10000</v>
      </c>
      <c r="N97" s="174"/>
      <c r="O97" s="174">
        <v>10000</v>
      </c>
      <c r="P97" s="174"/>
      <c r="Q97" s="174">
        <v>10000</v>
      </c>
      <c r="R97" s="179">
        <v>10000</v>
      </c>
      <c r="S97" s="180">
        <f t="shared" si="10"/>
        <v>60000</v>
      </c>
      <c r="T97" s="212">
        <f t="shared" si="15"/>
        <v>20000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156</v>
      </c>
      <c r="D98" s="5"/>
      <c r="E98" s="5"/>
      <c r="F98" s="54">
        <v>0</v>
      </c>
      <c r="G98" s="174">
        <f>F98/12</f>
        <v>0</v>
      </c>
      <c r="H98" s="174">
        <f t="shared" ref="H98:R98" si="20">G98/12</f>
        <v>0</v>
      </c>
      <c r="I98" s="174">
        <f t="shared" si="20"/>
        <v>0</v>
      </c>
      <c r="J98" s="174">
        <f t="shared" si="20"/>
        <v>0</v>
      </c>
      <c r="K98" s="174">
        <f t="shared" si="20"/>
        <v>0</v>
      </c>
      <c r="L98" s="174">
        <f t="shared" si="20"/>
        <v>0</v>
      </c>
      <c r="M98" s="174">
        <f t="shared" si="20"/>
        <v>0</v>
      </c>
      <c r="N98" s="174">
        <f t="shared" si="20"/>
        <v>0</v>
      </c>
      <c r="O98" s="174">
        <f t="shared" si="20"/>
        <v>0</v>
      </c>
      <c r="P98" s="174">
        <f t="shared" si="20"/>
        <v>0</v>
      </c>
      <c r="Q98" s="174">
        <f t="shared" si="20"/>
        <v>0</v>
      </c>
      <c r="R98" s="174">
        <f t="shared" si="20"/>
        <v>0</v>
      </c>
      <c r="S98" s="180">
        <f t="shared" si="10"/>
        <v>0</v>
      </c>
      <c r="T98" s="212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171</v>
      </c>
      <c r="D99" s="5"/>
      <c r="E99" s="5"/>
      <c r="F99" s="54">
        <v>0</v>
      </c>
      <c r="G99" s="174">
        <f t="shared" ref="G99:R99" si="21">F99/12</f>
        <v>0</v>
      </c>
      <c r="H99" s="174">
        <f t="shared" si="21"/>
        <v>0</v>
      </c>
      <c r="I99" s="174">
        <f t="shared" si="21"/>
        <v>0</v>
      </c>
      <c r="J99" s="174">
        <f t="shared" si="21"/>
        <v>0</v>
      </c>
      <c r="K99" s="174">
        <f t="shared" si="21"/>
        <v>0</v>
      </c>
      <c r="L99" s="174">
        <f t="shared" si="21"/>
        <v>0</v>
      </c>
      <c r="M99" s="174">
        <f t="shared" si="21"/>
        <v>0</v>
      </c>
      <c r="N99" s="174">
        <f t="shared" si="21"/>
        <v>0</v>
      </c>
      <c r="O99" s="174">
        <f t="shared" si="21"/>
        <v>0</v>
      </c>
      <c r="P99" s="174">
        <f t="shared" si="21"/>
        <v>0</v>
      </c>
      <c r="Q99" s="174">
        <f t="shared" si="21"/>
        <v>0</v>
      </c>
      <c r="R99" s="174">
        <f t="shared" si="21"/>
        <v>0</v>
      </c>
      <c r="S99" s="180">
        <f t="shared" si="10"/>
        <v>0</v>
      </c>
      <c r="T99" s="212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141</v>
      </c>
      <c r="D100" s="5"/>
      <c r="E100" s="5"/>
      <c r="F100" s="54">
        <f>'[4]Salary Calc FY23 - No New Hire'!C33</f>
        <v>74249.510151196402</v>
      </c>
      <c r="G100" s="174">
        <f t="shared" ref="G100:R100" si="22">$F$100/12</f>
        <v>6187.4591792663668</v>
      </c>
      <c r="H100" s="174">
        <f t="shared" si="22"/>
        <v>6187.4591792663668</v>
      </c>
      <c r="I100" s="174">
        <f t="shared" si="22"/>
        <v>6187.4591792663668</v>
      </c>
      <c r="J100" s="174">
        <f t="shared" si="22"/>
        <v>6187.4591792663668</v>
      </c>
      <c r="K100" s="174">
        <f t="shared" si="22"/>
        <v>6187.4591792663668</v>
      </c>
      <c r="L100" s="174">
        <f t="shared" si="22"/>
        <v>6187.4591792663668</v>
      </c>
      <c r="M100" s="174">
        <f t="shared" si="22"/>
        <v>6187.4591792663668</v>
      </c>
      <c r="N100" s="174">
        <f t="shared" si="22"/>
        <v>6187.4591792663668</v>
      </c>
      <c r="O100" s="174">
        <f t="shared" si="22"/>
        <v>6187.4591792663668</v>
      </c>
      <c r="P100" s="174">
        <f t="shared" si="22"/>
        <v>6187.4591792663668</v>
      </c>
      <c r="Q100" s="174">
        <f t="shared" si="22"/>
        <v>6187.4591792663668</v>
      </c>
      <c r="R100" s="174">
        <f t="shared" si="22"/>
        <v>6187.4591792663668</v>
      </c>
      <c r="S100" s="180">
        <f t="shared" si="10"/>
        <v>74249.510151196417</v>
      </c>
      <c r="T100" s="212">
        <f t="shared" si="15"/>
        <v>30937.295896331834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172</v>
      </c>
      <c r="D101" s="5"/>
      <c r="E101" s="5"/>
      <c r="F101" s="54">
        <v>0</v>
      </c>
      <c r="G101" s="174">
        <f>F101/12</f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4">
        <v>0</v>
      </c>
      <c r="O101" s="174">
        <v>0</v>
      </c>
      <c r="P101" s="174">
        <v>0</v>
      </c>
      <c r="Q101" s="174">
        <v>0</v>
      </c>
      <c r="R101" s="174">
        <v>0</v>
      </c>
      <c r="S101" s="180">
        <f t="shared" si="10"/>
        <v>0</v>
      </c>
      <c r="T101" s="212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173</v>
      </c>
      <c r="D102" s="5"/>
      <c r="E102" s="5"/>
      <c r="F102" s="54">
        <v>50000</v>
      </c>
      <c r="G102" s="174">
        <f t="shared" ref="G102:R102" si="23">$F$102/12</f>
        <v>4166.666666666667</v>
      </c>
      <c r="H102" s="174">
        <f t="shared" si="23"/>
        <v>4166.666666666667</v>
      </c>
      <c r="I102" s="174">
        <f t="shared" si="23"/>
        <v>4166.666666666667</v>
      </c>
      <c r="J102" s="174">
        <f t="shared" si="23"/>
        <v>4166.666666666667</v>
      </c>
      <c r="K102" s="174">
        <f t="shared" si="23"/>
        <v>4166.666666666667</v>
      </c>
      <c r="L102" s="174">
        <f t="shared" si="23"/>
        <v>4166.666666666667</v>
      </c>
      <c r="M102" s="174">
        <f t="shared" si="23"/>
        <v>4166.666666666667</v>
      </c>
      <c r="N102" s="174">
        <f t="shared" si="23"/>
        <v>4166.666666666667</v>
      </c>
      <c r="O102" s="174">
        <f t="shared" si="23"/>
        <v>4166.666666666667</v>
      </c>
      <c r="P102" s="174">
        <f t="shared" si="23"/>
        <v>4166.666666666667</v>
      </c>
      <c r="Q102" s="174">
        <f t="shared" si="23"/>
        <v>4166.666666666667</v>
      </c>
      <c r="R102" s="174">
        <f t="shared" si="23"/>
        <v>4166.666666666667</v>
      </c>
      <c r="S102" s="180">
        <f t="shared" si="10"/>
        <v>49999.999999999993</v>
      </c>
      <c r="T102" s="212">
        <f t="shared" si="15"/>
        <v>20833.333333333336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174</v>
      </c>
      <c r="C103" s="5"/>
      <c r="D103" s="5"/>
      <c r="E103" s="5"/>
      <c r="F103" s="5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80">
        <f t="shared" si="10"/>
        <v>0</v>
      </c>
      <c r="T103" s="212">
        <f t="shared" si="15"/>
        <v>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153</v>
      </c>
      <c r="D104" s="5"/>
      <c r="E104" s="5"/>
      <c r="F104" s="5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74">
        <v>0</v>
      </c>
      <c r="Q104" s="174">
        <v>0</v>
      </c>
      <c r="R104" s="174">
        <v>0</v>
      </c>
      <c r="S104" s="180">
        <f t="shared" si="10"/>
        <v>0</v>
      </c>
      <c r="T104" s="212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137</v>
      </c>
      <c r="D105" s="5"/>
      <c r="E105" s="5"/>
      <c r="F105" s="54">
        <v>800</v>
      </c>
      <c r="G105" s="174">
        <f>$F$105/12</f>
        <v>66.666666666666671</v>
      </c>
      <c r="H105" s="174">
        <f t="shared" ref="H105:R105" si="24">$F$105/12</f>
        <v>66.666666666666671</v>
      </c>
      <c r="I105" s="174">
        <f t="shared" si="24"/>
        <v>66.666666666666671</v>
      </c>
      <c r="J105" s="174">
        <f t="shared" si="24"/>
        <v>66.666666666666671</v>
      </c>
      <c r="K105" s="174">
        <f t="shared" si="24"/>
        <v>66.666666666666671</v>
      </c>
      <c r="L105" s="174">
        <f t="shared" si="24"/>
        <v>66.666666666666671</v>
      </c>
      <c r="M105" s="174">
        <f t="shared" si="24"/>
        <v>66.666666666666671</v>
      </c>
      <c r="N105" s="174">
        <f t="shared" si="24"/>
        <v>66.666666666666671</v>
      </c>
      <c r="O105" s="174">
        <f t="shared" si="24"/>
        <v>66.666666666666671</v>
      </c>
      <c r="P105" s="174">
        <f t="shared" si="24"/>
        <v>66.666666666666671</v>
      </c>
      <c r="Q105" s="174">
        <f t="shared" si="24"/>
        <v>66.666666666666671</v>
      </c>
      <c r="R105" s="174">
        <f t="shared" si="24"/>
        <v>66.666666666666671</v>
      </c>
      <c r="S105" s="180">
        <f t="shared" si="10"/>
        <v>799.99999999999989</v>
      </c>
      <c r="T105" s="212">
        <f t="shared" si="15"/>
        <v>333.33333333333337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155</v>
      </c>
      <c r="D106" s="5"/>
      <c r="E106" s="5"/>
      <c r="F106" s="54">
        <v>0</v>
      </c>
      <c r="G106" s="174">
        <v>0</v>
      </c>
      <c r="H106" s="174">
        <v>0</v>
      </c>
      <c r="I106" s="174">
        <v>0</v>
      </c>
      <c r="J106" s="174">
        <v>0</v>
      </c>
      <c r="K106" s="174">
        <v>0</v>
      </c>
      <c r="L106" s="174">
        <v>0</v>
      </c>
      <c r="M106" s="174">
        <v>0</v>
      </c>
      <c r="N106" s="174">
        <v>0</v>
      </c>
      <c r="O106" s="174">
        <v>0</v>
      </c>
      <c r="P106" s="174">
        <v>0</v>
      </c>
      <c r="Q106" s="174">
        <v>0</v>
      </c>
      <c r="R106" s="174">
        <v>0</v>
      </c>
      <c r="S106" s="180">
        <f t="shared" si="10"/>
        <v>0</v>
      </c>
      <c r="T106" s="212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156</v>
      </c>
      <c r="D107" s="5"/>
      <c r="E107" s="5"/>
      <c r="F107" s="5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80">
        <f t="shared" si="10"/>
        <v>0</v>
      </c>
      <c r="T107" s="212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157</v>
      </c>
      <c r="D108" s="5"/>
      <c r="E108" s="5"/>
      <c r="F108" s="5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74">
        <v>0</v>
      </c>
      <c r="Q108" s="174">
        <v>0</v>
      </c>
      <c r="R108" s="174">
        <v>0</v>
      </c>
      <c r="S108" s="180">
        <f t="shared" si="10"/>
        <v>0</v>
      </c>
      <c r="T108" s="212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141</v>
      </c>
      <c r="D109" s="5"/>
      <c r="E109" s="5"/>
      <c r="F109" s="54">
        <f>'[4]Salary Calc FY23 - No New Hire'!C34</f>
        <v>50853.338628410544</v>
      </c>
      <c r="G109" s="174">
        <f>$F$109/12</f>
        <v>4237.7782190342123</v>
      </c>
      <c r="H109" s="174">
        <f t="shared" ref="H109:R109" si="25">$F$109/12</f>
        <v>4237.7782190342123</v>
      </c>
      <c r="I109" s="174">
        <f t="shared" si="25"/>
        <v>4237.7782190342123</v>
      </c>
      <c r="J109" s="174">
        <f t="shared" si="25"/>
        <v>4237.7782190342123</v>
      </c>
      <c r="K109" s="174">
        <f t="shared" si="25"/>
        <v>4237.7782190342123</v>
      </c>
      <c r="L109" s="174">
        <f t="shared" si="25"/>
        <v>4237.7782190342123</v>
      </c>
      <c r="M109" s="174">
        <f t="shared" si="25"/>
        <v>4237.7782190342123</v>
      </c>
      <c r="N109" s="174">
        <f t="shared" si="25"/>
        <v>4237.7782190342123</v>
      </c>
      <c r="O109" s="174">
        <f t="shared" si="25"/>
        <v>4237.7782190342123</v>
      </c>
      <c r="P109" s="174">
        <f t="shared" si="25"/>
        <v>4237.7782190342123</v>
      </c>
      <c r="Q109" s="174">
        <f t="shared" si="25"/>
        <v>4237.7782190342123</v>
      </c>
      <c r="R109" s="174">
        <f t="shared" si="25"/>
        <v>4237.7782190342123</v>
      </c>
      <c r="S109" s="180">
        <f t="shared" si="10"/>
        <v>50853.338628410544</v>
      </c>
      <c r="T109" s="212">
        <f t="shared" si="15"/>
        <v>21188.89109517106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172</v>
      </c>
      <c r="D110" s="5"/>
      <c r="E110" s="5"/>
      <c r="F110" s="54">
        <v>0</v>
      </c>
      <c r="G110" s="174">
        <v>0</v>
      </c>
      <c r="H110" s="174">
        <v>0</v>
      </c>
      <c r="I110" s="174">
        <v>0</v>
      </c>
      <c r="J110" s="174">
        <v>0</v>
      </c>
      <c r="K110" s="174">
        <v>0</v>
      </c>
      <c r="L110" s="174">
        <v>0</v>
      </c>
      <c r="M110" s="174">
        <v>0</v>
      </c>
      <c r="N110" s="174">
        <v>0</v>
      </c>
      <c r="O110" s="174">
        <v>0</v>
      </c>
      <c r="P110" s="174">
        <v>0</v>
      </c>
      <c r="Q110" s="174">
        <v>0</v>
      </c>
      <c r="R110" s="174">
        <v>0</v>
      </c>
      <c r="S110" s="180">
        <f t="shared" ref="S110:S139" si="26">SUM(G110:R110)</f>
        <v>0</v>
      </c>
      <c r="T110" s="212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175</v>
      </c>
      <c r="D111" s="5"/>
      <c r="E111" s="5"/>
      <c r="F111" s="5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4">
        <v>0</v>
      </c>
      <c r="N111" s="174">
        <v>0</v>
      </c>
      <c r="O111" s="174">
        <v>0</v>
      </c>
      <c r="P111" s="174">
        <v>0</v>
      </c>
      <c r="Q111" s="174">
        <v>0</v>
      </c>
      <c r="R111" s="174">
        <v>0</v>
      </c>
      <c r="S111" s="180">
        <f t="shared" si="26"/>
        <v>0</v>
      </c>
      <c r="T111" s="212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176</v>
      </c>
      <c r="C112" s="5"/>
      <c r="D112" s="5"/>
      <c r="E112" s="5"/>
      <c r="F112" s="54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4"/>
      <c r="S112" s="180"/>
      <c r="T112" s="212">
        <f t="shared" si="15"/>
        <v>0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153</v>
      </c>
      <c r="D113" s="5"/>
      <c r="E113" s="5"/>
      <c r="F113" s="54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4"/>
      <c r="S113" s="180">
        <f t="shared" si="26"/>
        <v>0</v>
      </c>
      <c r="T113" s="212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137</v>
      </c>
      <c r="D114" s="5"/>
      <c r="E114" s="5"/>
      <c r="F114" s="54">
        <v>0</v>
      </c>
      <c r="G114" s="179">
        <v>0</v>
      </c>
      <c r="H114" s="179">
        <v>0</v>
      </c>
      <c r="I114" s="179">
        <v>0</v>
      </c>
      <c r="J114" s="179">
        <v>0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9">
        <v>0</v>
      </c>
      <c r="S114" s="180">
        <f t="shared" si="26"/>
        <v>0</v>
      </c>
      <c r="T114" s="212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155</v>
      </c>
      <c r="D115" s="5"/>
      <c r="E115" s="5"/>
      <c r="F115" s="54">
        <v>0</v>
      </c>
      <c r="G115" s="179">
        <v>0</v>
      </c>
      <c r="H115" s="179">
        <v>0</v>
      </c>
      <c r="I115" s="179">
        <v>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0</v>
      </c>
      <c r="R115" s="179">
        <v>0</v>
      </c>
      <c r="S115" s="180">
        <f t="shared" si="26"/>
        <v>0</v>
      </c>
      <c r="T115" s="212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156</v>
      </c>
      <c r="D116" s="5"/>
      <c r="E116" s="5"/>
      <c r="F116" s="54">
        <v>0</v>
      </c>
      <c r="G116" s="179">
        <v>0</v>
      </c>
      <c r="H116" s="179">
        <v>0</v>
      </c>
      <c r="I116" s="179">
        <v>0</v>
      </c>
      <c r="J116" s="179">
        <v>0</v>
      </c>
      <c r="K116" s="179">
        <v>0</v>
      </c>
      <c r="L116" s="179">
        <v>0</v>
      </c>
      <c r="M116" s="179">
        <v>0</v>
      </c>
      <c r="N116" s="179">
        <v>0</v>
      </c>
      <c r="O116" s="179">
        <v>0</v>
      </c>
      <c r="P116" s="179">
        <v>0</v>
      </c>
      <c r="Q116" s="179">
        <v>0</v>
      </c>
      <c r="R116" s="179">
        <v>0</v>
      </c>
      <c r="S116" s="180">
        <f t="shared" si="26"/>
        <v>0</v>
      </c>
      <c r="T116" s="212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157</v>
      </c>
      <c r="D117" s="5"/>
      <c r="E117" s="5"/>
      <c r="F117" s="54">
        <v>0</v>
      </c>
      <c r="G117" s="179">
        <v>0</v>
      </c>
      <c r="H117" s="179">
        <v>0</v>
      </c>
      <c r="I117" s="179">
        <v>0</v>
      </c>
      <c r="J117" s="179">
        <v>0</v>
      </c>
      <c r="K117" s="179">
        <v>0</v>
      </c>
      <c r="L117" s="179">
        <v>0</v>
      </c>
      <c r="M117" s="179">
        <v>0</v>
      </c>
      <c r="N117" s="179">
        <v>0</v>
      </c>
      <c r="O117" s="179">
        <v>0</v>
      </c>
      <c r="P117" s="179">
        <v>0</v>
      </c>
      <c r="Q117" s="179">
        <v>0</v>
      </c>
      <c r="R117" s="179">
        <v>0</v>
      </c>
      <c r="S117" s="180">
        <f t="shared" si="26"/>
        <v>0</v>
      </c>
      <c r="T117" s="212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141</v>
      </c>
      <c r="D118" s="5"/>
      <c r="E118" s="5"/>
      <c r="F118" s="54">
        <f>'[4]Salary Calc FY23 - No New Hire'!C35</f>
        <v>61811.988524524248</v>
      </c>
      <c r="G118" s="174">
        <f>$F$118/12</f>
        <v>5150.9990437103543</v>
      </c>
      <c r="H118" s="174">
        <f t="shared" ref="H118:R118" si="27">$F$118/12</f>
        <v>5150.9990437103543</v>
      </c>
      <c r="I118" s="174">
        <f t="shared" si="27"/>
        <v>5150.9990437103543</v>
      </c>
      <c r="J118" s="174">
        <f t="shared" si="27"/>
        <v>5150.9990437103543</v>
      </c>
      <c r="K118" s="174">
        <f t="shared" si="27"/>
        <v>5150.9990437103543</v>
      </c>
      <c r="L118" s="174">
        <f t="shared" si="27"/>
        <v>5150.9990437103543</v>
      </c>
      <c r="M118" s="174">
        <f t="shared" si="27"/>
        <v>5150.9990437103543</v>
      </c>
      <c r="N118" s="174">
        <f t="shared" si="27"/>
        <v>5150.9990437103543</v>
      </c>
      <c r="O118" s="174">
        <f t="shared" si="27"/>
        <v>5150.9990437103543</v>
      </c>
      <c r="P118" s="174">
        <f t="shared" si="27"/>
        <v>5150.9990437103543</v>
      </c>
      <c r="Q118" s="174">
        <f t="shared" si="27"/>
        <v>5150.9990437103543</v>
      </c>
      <c r="R118" s="174">
        <f t="shared" si="27"/>
        <v>5150.9990437103543</v>
      </c>
      <c r="S118" s="180">
        <f>SUM(G118:R118)</f>
        <v>61811.988524524255</v>
      </c>
      <c r="T118" s="212">
        <f t="shared" si="15"/>
        <v>25754.995218551772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177</v>
      </c>
      <c r="D119" s="5"/>
      <c r="E119" s="5"/>
      <c r="F119" s="43">
        <v>0</v>
      </c>
      <c r="G119" s="179">
        <v>0</v>
      </c>
      <c r="H119" s="179">
        <v>0</v>
      </c>
      <c r="I119" s="179">
        <v>0</v>
      </c>
      <c r="J119" s="179">
        <v>0</v>
      </c>
      <c r="K119" s="179">
        <v>0</v>
      </c>
      <c r="L119" s="179">
        <v>0</v>
      </c>
      <c r="M119" s="179">
        <v>0</v>
      </c>
      <c r="N119" s="179">
        <v>0</v>
      </c>
      <c r="O119" s="179">
        <v>0</v>
      </c>
      <c r="P119" s="179">
        <v>0</v>
      </c>
      <c r="Q119" s="179">
        <v>0</v>
      </c>
      <c r="R119" s="179">
        <v>0</v>
      </c>
      <c r="S119" s="180">
        <f t="shared" si="26"/>
        <v>0</v>
      </c>
      <c r="T119" s="212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178</v>
      </c>
      <c r="C120" s="5"/>
      <c r="D120" s="5"/>
      <c r="E120" s="5"/>
      <c r="F120" s="54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4"/>
      <c r="S120" s="180"/>
      <c r="T120" s="212">
        <f t="shared" si="15"/>
        <v>0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179</v>
      </c>
      <c r="C121" s="5"/>
      <c r="D121" s="5"/>
      <c r="E121" s="5"/>
      <c r="F121" s="54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4"/>
      <c r="S121" s="180"/>
      <c r="T121" s="212">
        <f t="shared" si="15"/>
        <v>0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7747</v>
      </c>
      <c r="E122" s="5"/>
      <c r="F122" s="54">
        <v>25000</v>
      </c>
      <c r="G122" s="54">
        <v>0</v>
      </c>
      <c r="H122" s="174">
        <v>0</v>
      </c>
      <c r="I122" s="174">
        <v>0</v>
      </c>
      <c r="J122" s="174">
        <v>0</v>
      </c>
      <c r="K122" s="174">
        <f>$F$122/2</f>
        <v>12500</v>
      </c>
      <c r="L122" s="174">
        <v>0</v>
      </c>
      <c r="M122" s="174">
        <v>0</v>
      </c>
      <c r="N122" s="174">
        <v>0</v>
      </c>
      <c r="O122" s="174">
        <v>0</v>
      </c>
      <c r="P122" s="174">
        <v>0</v>
      </c>
      <c r="Q122" s="174">
        <f>$F$122/2</f>
        <v>12500</v>
      </c>
      <c r="R122" s="174">
        <v>0</v>
      </c>
      <c r="S122" s="180">
        <f t="shared" si="26"/>
        <v>25000</v>
      </c>
      <c r="T122" s="212">
        <f t="shared" si="15"/>
        <v>12500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181</v>
      </c>
      <c r="E123" s="5"/>
      <c r="F123" s="191">
        <v>15000</v>
      </c>
      <c r="G123" s="54">
        <v>0</v>
      </c>
      <c r="H123" s="174">
        <v>0</v>
      </c>
      <c r="I123" s="174">
        <v>0</v>
      </c>
      <c r="J123" s="174">
        <v>0</v>
      </c>
      <c r="K123" s="174">
        <f>$F$123/2</f>
        <v>7500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f>$F$123/2</f>
        <v>7500</v>
      </c>
      <c r="R123" s="179">
        <v>0</v>
      </c>
      <c r="S123" s="180">
        <f t="shared" si="26"/>
        <v>15000</v>
      </c>
      <c r="T123" s="212">
        <f t="shared" si="15"/>
        <v>7500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182</v>
      </c>
      <c r="E124" s="5"/>
      <c r="F124" s="191">
        <v>15000</v>
      </c>
      <c r="G124" s="54">
        <v>0</v>
      </c>
      <c r="H124" s="174">
        <v>0</v>
      </c>
      <c r="I124" s="174">
        <v>0</v>
      </c>
      <c r="J124" s="174">
        <v>0</v>
      </c>
      <c r="K124" s="174">
        <f>$F$124/2</f>
        <v>7500</v>
      </c>
      <c r="L124" s="174">
        <v>0</v>
      </c>
      <c r="M124" s="174">
        <v>0</v>
      </c>
      <c r="N124" s="174">
        <v>0</v>
      </c>
      <c r="O124" s="174">
        <v>0</v>
      </c>
      <c r="P124" s="174">
        <v>0</v>
      </c>
      <c r="Q124" s="174">
        <f>$F$124/2</f>
        <v>7500</v>
      </c>
      <c r="R124" s="179">
        <v>0</v>
      </c>
      <c r="S124" s="180">
        <f t="shared" si="26"/>
        <v>15000</v>
      </c>
      <c r="T124" s="212">
        <f t="shared" si="15"/>
        <v>7500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183</v>
      </c>
      <c r="E125" s="5"/>
      <c r="F125" s="54">
        <v>35000</v>
      </c>
      <c r="G125" s="174">
        <f>$F$125/6</f>
        <v>5833.333333333333</v>
      </c>
      <c r="H125" s="174">
        <f>$F$125/6</f>
        <v>5833.333333333333</v>
      </c>
      <c r="I125" s="174">
        <v>0</v>
      </c>
      <c r="J125" s="174">
        <f>$F$125/6</f>
        <v>5833.333333333333</v>
      </c>
      <c r="K125" s="174">
        <f>$F$125/6</f>
        <v>5833.333333333333</v>
      </c>
      <c r="L125" s="174">
        <f>$F$125/6</f>
        <v>5833.333333333333</v>
      </c>
      <c r="M125" s="174">
        <v>0</v>
      </c>
      <c r="N125" s="174">
        <v>0</v>
      </c>
      <c r="O125" s="174">
        <v>0</v>
      </c>
      <c r="P125" s="174">
        <v>0</v>
      </c>
      <c r="Q125" s="174">
        <f>$F$125/6</f>
        <v>5833.333333333333</v>
      </c>
      <c r="R125" s="174">
        <v>0</v>
      </c>
      <c r="S125" s="180">
        <f t="shared" si="26"/>
        <v>35000</v>
      </c>
      <c r="T125" s="212">
        <f t="shared" si="15"/>
        <v>23333.333333333332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184</v>
      </c>
      <c r="C126" s="5"/>
      <c r="D126" s="5"/>
      <c r="E126" s="5"/>
      <c r="F126" s="54">
        <v>73000</v>
      </c>
      <c r="G126" s="174">
        <f t="shared" ref="G126:R126" si="28">$F$126/12</f>
        <v>6083.333333333333</v>
      </c>
      <c r="H126" s="174">
        <f t="shared" si="28"/>
        <v>6083.333333333333</v>
      </c>
      <c r="I126" s="174">
        <f t="shared" si="28"/>
        <v>6083.333333333333</v>
      </c>
      <c r="J126" s="174">
        <f t="shared" si="28"/>
        <v>6083.333333333333</v>
      </c>
      <c r="K126" s="174">
        <f t="shared" si="28"/>
        <v>6083.333333333333</v>
      </c>
      <c r="L126" s="174">
        <f t="shared" si="28"/>
        <v>6083.333333333333</v>
      </c>
      <c r="M126" s="174">
        <f t="shared" si="28"/>
        <v>6083.333333333333</v>
      </c>
      <c r="N126" s="174">
        <f t="shared" si="28"/>
        <v>6083.333333333333</v>
      </c>
      <c r="O126" s="174">
        <f t="shared" si="28"/>
        <v>6083.333333333333</v>
      </c>
      <c r="P126" s="174">
        <f t="shared" si="28"/>
        <v>6083.333333333333</v>
      </c>
      <c r="Q126" s="174">
        <f t="shared" si="28"/>
        <v>6083.333333333333</v>
      </c>
      <c r="R126" s="174">
        <f t="shared" si="28"/>
        <v>6083.333333333333</v>
      </c>
      <c r="S126" s="180">
        <f t="shared" si="26"/>
        <v>73000</v>
      </c>
      <c r="T126" s="212">
        <f t="shared" si="15"/>
        <v>30416.666666666664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186</v>
      </c>
      <c r="C127" s="5"/>
      <c r="D127" s="5"/>
      <c r="E127" s="5"/>
      <c r="F127" s="5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9"/>
      <c r="S127" s="180"/>
      <c r="T127" s="212">
        <f t="shared" si="15"/>
        <v>0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187</v>
      </c>
      <c r="E128" s="5"/>
      <c r="F128" s="54">
        <f>'[4]Salary Calc FY23 - No New Hire'!C36</f>
        <v>152276.6434394281</v>
      </c>
      <c r="G128" s="174">
        <f>$F$128/12</f>
        <v>12689.720286619007</v>
      </c>
      <c r="H128" s="174">
        <f t="shared" ref="H128:R128" si="29">$F$128/12</f>
        <v>12689.720286619007</v>
      </c>
      <c r="I128" s="174">
        <f t="shared" si="29"/>
        <v>12689.720286619007</v>
      </c>
      <c r="J128" s="174">
        <f t="shared" si="29"/>
        <v>12689.720286619007</v>
      </c>
      <c r="K128" s="174">
        <f t="shared" si="29"/>
        <v>12689.720286619007</v>
      </c>
      <c r="L128" s="174">
        <f t="shared" si="29"/>
        <v>12689.720286619007</v>
      </c>
      <c r="M128" s="174">
        <f t="shared" si="29"/>
        <v>12689.720286619007</v>
      </c>
      <c r="N128" s="174">
        <f t="shared" si="29"/>
        <v>12689.720286619007</v>
      </c>
      <c r="O128" s="174">
        <f t="shared" si="29"/>
        <v>12689.720286619007</v>
      </c>
      <c r="P128" s="174">
        <f t="shared" si="29"/>
        <v>12689.720286619007</v>
      </c>
      <c r="Q128" s="174">
        <f t="shared" si="29"/>
        <v>12689.720286619007</v>
      </c>
      <c r="R128" s="174">
        <f t="shared" si="29"/>
        <v>12689.720286619007</v>
      </c>
      <c r="S128" s="180">
        <f t="shared" si="26"/>
        <v>152276.6434394281</v>
      </c>
      <c r="T128" s="212">
        <f t="shared" si="15"/>
        <v>63448.601433095035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188</v>
      </c>
      <c r="E129" s="5"/>
      <c r="F129" s="54">
        <f>'[4]Salary Calc FY23 - No New Hire'!C37</f>
        <v>77081.190596949236</v>
      </c>
      <c r="G129" s="174">
        <f>$F$129/12</f>
        <v>6423.4325497457694</v>
      </c>
      <c r="H129" s="174">
        <f t="shared" ref="H129:R129" si="30">$F$129/12</f>
        <v>6423.4325497457694</v>
      </c>
      <c r="I129" s="174">
        <f t="shared" si="30"/>
        <v>6423.4325497457694</v>
      </c>
      <c r="J129" s="174">
        <f t="shared" si="30"/>
        <v>6423.4325497457694</v>
      </c>
      <c r="K129" s="174">
        <f t="shared" si="30"/>
        <v>6423.4325497457694</v>
      </c>
      <c r="L129" s="174">
        <f t="shared" si="30"/>
        <v>6423.4325497457694</v>
      </c>
      <c r="M129" s="174">
        <f t="shared" si="30"/>
        <v>6423.4325497457694</v>
      </c>
      <c r="N129" s="174">
        <f t="shared" si="30"/>
        <v>6423.4325497457694</v>
      </c>
      <c r="O129" s="174">
        <f t="shared" si="30"/>
        <v>6423.4325497457694</v>
      </c>
      <c r="P129" s="174">
        <f t="shared" si="30"/>
        <v>6423.4325497457694</v>
      </c>
      <c r="Q129" s="174">
        <f t="shared" si="30"/>
        <v>6423.4325497457694</v>
      </c>
      <c r="R129" s="174">
        <f t="shared" si="30"/>
        <v>6423.4325497457694</v>
      </c>
      <c r="S129" s="180">
        <f t="shared" si="26"/>
        <v>77081.190596949236</v>
      </c>
      <c r="T129" s="212">
        <f t="shared" si="15"/>
        <v>32117.162748728846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7852</v>
      </c>
      <c r="C130" s="5"/>
      <c r="D130" s="5"/>
      <c r="E130" s="5"/>
      <c r="F130" s="54">
        <v>4000</v>
      </c>
      <c r="G130" s="174">
        <f>$F$130/12</f>
        <v>333.33333333333331</v>
      </c>
      <c r="H130" s="174">
        <f t="shared" ref="H130:R130" si="31">$F$130/12</f>
        <v>333.33333333333331</v>
      </c>
      <c r="I130" s="174">
        <f t="shared" si="31"/>
        <v>333.33333333333331</v>
      </c>
      <c r="J130" s="174">
        <f t="shared" si="31"/>
        <v>333.33333333333331</v>
      </c>
      <c r="K130" s="174">
        <f t="shared" si="31"/>
        <v>333.33333333333331</v>
      </c>
      <c r="L130" s="174">
        <f t="shared" si="31"/>
        <v>333.33333333333331</v>
      </c>
      <c r="M130" s="174">
        <f t="shared" si="31"/>
        <v>333.33333333333331</v>
      </c>
      <c r="N130" s="174">
        <f t="shared" si="31"/>
        <v>333.33333333333331</v>
      </c>
      <c r="O130" s="174">
        <f t="shared" si="31"/>
        <v>333.33333333333331</v>
      </c>
      <c r="P130" s="174">
        <f t="shared" si="31"/>
        <v>333.33333333333331</v>
      </c>
      <c r="Q130" s="174">
        <f t="shared" si="31"/>
        <v>333.33333333333331</v>
      </c>
      <c r="R130" s="174">
        <f t="shared" si="31"/>
        <v>333.33333333333331</v>
      </c>
      <c r="S130" s="180">
        <f t="shared" si="26"/>
        <v>4000.0000000000005</v>
      </c>
      <c r="T130" s="212">
        <f t="shared" si="15"/>
        <v>1666.6666666666665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7752</v>
      </c>
      <c r="C131" s="5"/>
      <c r="E131" s="5"/>
      <c r="F131" s="54">
        <v>3000</v>
      </c>
      <c r="G131" s="174">
        <f>$F$131/12</f>
        <v>250</v>
      </c>
      <c r="H131" s="174">
        <f t="shared" ref="H131:R131" si="32">$F$131/12</f>
        <v>250</v>
      </c>
      <c r="I131" s="174">
        <f t="shared" si="32"/>
        <v>250</v>
      </c>
      <c r="J131" s="174">
        <f t="shared" si="32"/>
        <v>250</v>
      </c>
      <c r="K131" s="174">
        <f t="shared" si="32"/>
        <v>250</v>
      </c>
      <c r="L131" s="174">
        <f t="shared" si="32"/>
        <v>250</v>
      </c>
      <c r="M131" s="174">
        <f t="shared" si="32"/>
        <v>250</v>
      </c>
      <c r="N131" s="174">
        <f t="shared" si="32"/>
        <v>250</v>
      </c>
      <c r="O131" s="174">
        <f t="shared" si="32"/>
        <v>250</v>
      </c>
      <c r="P131" s="174">
        <f t="shared" si="32"/>
        <v>250</v>
      </c>
      <c r="Q131" s="174">
        <f t="shared" si="32"/>
        <v>250</v>
      </c>
      <c r="R131" s="174">
        <f t="shared" si="32"/>
        <v>250</v>
      </c>
      <c r="S131" s="180">
        <f t="shared" si="26"/>
        <v>3000</v>
      </c>
      <c r="T131" s="212">
        <f t="shared" si="15"/>
        <v>1250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7754</v>
      </c>
      <c r="C132" s="5"/>
      <c r="E132" s="5"/>
      <c r="F132" s="54">
        <f>9000*12</f>
        <v>108000</v>
      </c>
      <c r="G132" s="174">
        <f>$F$132/12</f>
        <v>9000</v>
      </c>
      <c r="H132" s="174">
        <f t="shared" ref="H132:R132" si="33">$F$132/12</f>
        <v>9000</v>
      </c>
      <c r="I132" s="174">
        <f t="shared" si="33"/>
        <v>9000</v>
      </c>
      <c r="J132" s="174">
        <f t="shared" si="33"/>
        <v>9000</v>
      </c>
      <c r="K132" s="174">
        <f t="shared" si="33"/>
        <v>9000</v>
      </c>
      <c r="L132" s="174">
        <f t="shared" si="33"/>
        <v>9000</v>
      </c>
      <c r="M132" s="174">
        <f t="shared" si="33"/>
        <v>9000</v>
      </c>
      <c r="N132" s="174">
        <f t="shared" si="33"/>
        <v>9000</v>
      </c>
      <c r="O132" s="174">
        <f t="shared" si="33"/>
        <v>9000</v>
      </c>
      <c r="P132" s="174">
        <f t="shared" si="33"/>
        <v>9000</v>
      </c>
      <c r="Q132" s="174">
        <f t="shared" si="33"/>
        <v>9000</v>
      </c>
      <c r="R132" s="174">
        <f t="shared" si="33"/>
        <v>9000</v>
      </c>
      <c r="S132" s="180">
        <f t="shared" si="26"/>
        <v>108000</v>
      </c>
      <c r="T132" s="212">
        <f t="shared" si="15"/>
        <v>45000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7755</v>
      </c>
      <c r="C133" s="5"/>
      <c r="E133" s="5"/>
      <c r="F133" s="54">
        <v>15000</v>
      </c>
      <c r="G133" s="174">
        <f>$F$133/12</f>
        <v>1250</v>
      </c>
      <c r="H133" s="174">
        <f t="shared" ref="H133:R133" si="34">$F$133/12</f>
        <v>1250</v>
      </c>
      <c r="I133" s="174">
        <f t="shared" si="34"/>
        <v>1250</v>
      </c>
      <c r="J133" s="174">
        <f t="shared" si="34"/>
        <v>1250</v>
      </c>
      <c r="K133" s="174">
        <f t="shared" si="34"/>
        <v>1250</v>
      </c>
      <c r="L133" s="174">
        <f t="shared" si="34"/>
        <v>1250</v>
      </c>
      <c r="M133" s="174">
        <f t="shared" si="34"/>
        <v>1250</v>
      </c>
      <c r="N133" s="174">
        <f t="shared" si="34"/>
        <v>1250</v>
      </c>
      <c r="O133" s="174">
        <f t="shared" si="34"/>
        <v>1250</v>
      </c>
      <c r="P133" s="174">
        <f t="shared" si="34"/>
        <v>1250</v>
      </c>
      <c r="Q133" s="174">
        <f t="shared" si="34"/>
        <v>1250</v>
      </c>
      <c r="R133" s="174">
        <f t="shared" si="34"/>
        <v>1250</v>
      </c>
      <c r="S133" s="180">
        <f t="shared" si="26"/>
        <v>15000</v>
      </c>
      <c r="T133" s="212">
        <f t="shared" si="15"/>
        <v>6250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4">
        <f>$F$134/12</f>
        <v>2916.6666666666665</v>
      </c>
      <c r="H134" s="174">
        <f t="shared" ref="H134:R134" si="35">$F$134/12</f>
        <v>2916.6666666666665</v>
      </c>
      <c r="I134" s="174">
        <f t="shared" si="35"/>
        <v>2916.6666666666665</v>
      </c>
      <c r="J134" s="174">
        <f t="shared" si="35"/>
        <v>2916.6666666666665</v>
      </c>
      <c r="K134" s="174">
        <f t="shared" si="35"/>
        <v>2916.6666666666665</v>
      </c>
      <c r="L134" s="174">
        <f t="shared" si="35"/>
        <v>2916.6666666666665</v>
      </c>
      <c r="M134" s="174">
        <f t="shared" si="35"/>
        <v>2916.6666666666665</v>
      </c>
      <c r="N134" s="174">
        <f t="shared" si="35"/>
        <v>2916.6666666666665</v>
      </c>
      <c r="O134" s="174">
        <f t="shared" si="35"/>
        <v>2916.6666666666665</v>
      </c>
      <c r="P134" s="174">
        <f t="shared" si="35"/>
        <v>2916.6666666666665</v>
      </c>
      <c r="Q134" s="174">
        <f t="shared" si="35"/>
        <v>2916.6666666666665</v>
      </c>
      <c r="R134" s="174">
        <f t="shared" si="35"/>
        <v>2916.6666666666665</v>
      </c>
      <c r="S134" s="180">
        <f t="shared" si="26"/>
        <v>35000.000000000007</v>
      </c>
      <c r="T134" s="212">
        <f t="shared" si="15"/>
        <v>14583.333333333332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190</v>
      </c>
      <c r="C135" s="5"/>
      <c r="D135" s="5"/>
      <c r="E135" s="5"/>
      <c r="F135" s="54">
        <v>40000</v>
      </c>
      <c r="G135" s="174">
        <f>$F$135/12</f>
        <v>3333.3333333333335</v>
      </c>
      <c r="H135" s="174">
        <f t="shared" ref="H135:R135" si="36">$F$135/12</f>
        <v>3333.3333333333335</v>
      </c>
      <c r="I135" s="174">
        <f t="shared" si="36"/>
        <v>3333.3333333333335</v>
      </c>
      <c r="J135" s="174">
        <f t="shared" si="36"/>
        <v>3333.3333333333335</v>
      </c>
      <c r="K135" s="174">
        <f t="shared" si="36"/>
        <v>3333.3333333333335</v>
      </c>
      <c r="L135" s="174">
        <f t="shared" si="36"/>
        <v>3333.3333333333335</v>
      </c>
      <c r="M135" s="174">
        <f t="shared" si="36"/>
        <v>3333.3333333333335</v>
      </c>
      <c r="N135" s="174">
        <f t="shared" si="36"/>
        <v>3333.3333333333335</v>
      </c>
      <c r="O135" s="174">
        <f t="shared" si="36"/>
        <v>3333.3333333333335</v>
      </c>
      <c r="P135" s="174">
        <f t="shared" si="36"/>
        <v>3333.3333333333335</v>
      </c>
      <c r="Q135" s="174">
        <f t="shared" si="36"/>
        <v>3333.3333333333335</v>
      </c>
      <c r="R135" s="174">
        <f t="shared" si="36"/>
        <v>3333.3333333333335</v>
      </c>
      <c r="S135" s="180">
        <f t="shared" si="26"/>
        <v>40000</v>
      </c>
      <c r="T135" s="212">
        <f t="shared" si="15"/>
        <v>16666.666666666668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191</v>
      </c>
      <c r="C136" s="5"/>
      <c r="D136" s="5"/>
      <c r="E136" s="5"/>
      <c r="F136" s="54">
        <v>65000</v>
      </c>
      <c r="G136" s="174">
        <f>$F$136/12</f>
        <v>5416.666666666667</v>
      </c>
      <c r="H136" s="174">
        <f t="shared" ref="H136:R136" si="37">$F$136/12</f>
        <v>5416.666666666667</v>
      </c>
      <c r="I136" s="174">
        <f t="shared" si="37"/>
        <v>5416.666666666667</v>
      </c>
      <c r="J136" s="174">
        <f t="shared" si="37"/>
        <v>5416.666666666667</v>
      </c>
      <c r="K136" s="174">
        <f t="shared" si="37"/>
        <v>5416.666666666667</v>
      </c>
      <c r="L136" s="174">
        <f t="shared" si="37"/>
        <v>5416.666666666667</v>
      </c>
      <c r="M136" s="174">
        <f t="shared" si="37"/>
        <v>5416.666666666667</v>
      </c>
      <c r="N136" s="174">
        <f t="shared" si="37"/>
        <v>5416.666666666667</v>
      </c>
      <c r="O136" s="174">
        <f t="shared" si="37"/>
        <v>5416.666666666667</v>
      </c>
      <c r="P136" s="174">
        <f t="shared" si="37"/>
        <v>5416.666666666667</v>
      </c>
      <c r="Q136" s="174">
        <f t="shared" si="37"/>
        <v>5416.666666666667</v>
      </c>
      <c r="R136" s="174">
        <f t="shared" si="37"/>
        <v>5416.666666666667</v>
      </c>
      <c r="S136" s="180">
        <f t="shared" si="26"/>
        <v>64999.999999999993</v>
      </c>
      <c r="T136" s="212">
        <f t="shared" ref="T136:T141" si="38">SUM(G136:K136)</f>
        <v>27083.333333333336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192</v>
      </c>
      <c r="C137" s="5"/>
      <c r="D137" s="5"/>
      <c r="E137" s="5"/>
      <c r="F137" s="54">
        <v>5000</v>
      </c>
      <c r="G137" s="174">
        <f>$F$137/12</f>
        <v>416.66666666666669</v>
      </c>
      <c r="H137" s="174">
        <f t="shared" ref="H137:R137" si="39">$F$137/12</f>
        <v>416.66666666666669</v>
      </c>
      <c r="I137" s="174">
        <f t="shared" si="39"/>
        <v>416.66666666666669</v>
      </c>
      <c r="J137" s="174">
        <f t="shared" si="39"/>
        <v>416.66666666666669</v>
      </c>
      <c r="K137" s="174">
        <f t="shared" si="39"/>
        <v>416.66666666666669</v>
      </c>
      <c r="L137" s="174">
        <f t="shared" si="39"/>
        <v>416.66666666666669</v>
      </c>
      <c r="M137" s="174">
        <f t="shared" si="39"/>
        <v>416.66666666666669</v>
      </c>
      <c r="N137" s="174">
        <f t="shared" si="39"/>
        <v>416.66666666666669</v>
      </c>
      <c r="O137" s="174">
        <f t="shared" si="39"/>
        <v>416.66666666666669</v>
      </c>
      <c r="P137" s="174">
        <f t="shared" si="39"/>
        <v>416.66666666666669</v>
      </c>
      <c r="Q137" s="174">
        <f t="shared" si="39"/>
        <v>416.66666666666669</v>
      </c>
      <c r="R137" s="174">
        <f t="shared" si="39"/>
        <v>416.66666666666669</v>
      </c>
      <c r="S137" s="180">
        <f t="shared" si="26"/>
        <v>5000</v>
      </c>
      <c r="T137" s="212">
        <f t="shared" si="38"/>
        <v>2083.3333333333335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7426</v>
      </c>
      <c r="C138" s="5"/>
      <c r="D138" s="5"/>
      <c r="E138" s="5"/>
      <c r="F138" s="54">
        <v>5000</v>
      </c>
      <c r="G138" s="174">
        <f>$F$138/12</f>
        <v>416.66666666666669</v>
      </c>
      <c r="H138" s="174">
        <f t="shared" ref="H138:R138" si="40">$F$138/12</f>
        <v>416.66666666666669</v>
      </c>
      <c r="I138" s="174">
        <f t="shared" si="40"/>
        <v>416.66666666666669</v>
      </c>
      <c r="J138" s="174">
        <f t="shared" si="40"/>
        <v>416.66666666666669</v>
      </c>
      <c r="K138" s="174">
        <f t="shared" si="40"/>
        <v>416.66666666666669</v>
      </c>
      <c r="L138" s="174">
        <f t="shared" si="40"/>
        <v>416.66666666666669</v>
      </c>
      <c r="M138" s="174">
        <f t="shared" si="40"/>
        <v>416.66666666666669</v>
      </c>
      <c r="N138" s="174">
        <f t="shared" si="40"/>
        <v>416.66666666666669</v>
      </c>
      <c r="O138" s="174">
        <f t="shared" si="40"/>
        <v>416.66666666666669</v>
      </c>
      <c r="P138" s="174">
        <f t="shared" si="40"/>
        <v>416.66666666666669</v>
      </c>
      <c r="Q138" s="174">
        <f t="shared" si="40"/>
        <v>416.66666666666669</v>
      </c>
      <c r="R138" s="174">
        <f t="shared" si="40"/>
        <v>416.66666666666669</v>
      </c>
      <c r="S138" s="180">
        <f t="shared" si="26"/>
        <v>5000</v>
      </c>
      <c r="T138" s="212">
        <f t="shared" si="38"/>
        <v>2083.3333333333335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7427</v>
      </c>
      <c r="C139" s="5"/>
      <c r="D139" s="5"/>
      <c r="E139" s="17"/>
      <c r="F139" s="54">
        <v>0</v>
      </c>
      <c r="G139" s="174">
        <f>$F$139/12</f>
        <v>0</v>
      </c>
      <c r="H139" s="174">
        <f t="shared" ref="H139:R139" si="41">$F$139/12</f>
        <v>0</v>
      </c>
      <c r="I139" s="174">
        <f t="shared" si="41"/>
        <v>0</v>
      </c>
      <c r="J139" s="174">
        <f t="shared" si="41"/>
        <v>0</v>
      </c>
      <c r="K139" s="174">
        <f t="shared" si="41"/>
        <v>0</v>
      </c>
      <c r="L139" s="174">
        <f t="shared" si="41"/>
        <v>0</v>
      </c>
      <c r="M139" s="174">
        <f t="shared" si="41"/>
        <v>0</v>
      </c>
      <c r="N139" s="174">
        <f t="shared" si="41"/>
        <v>0</v>
      </c>
      <c r="O139" s="174">
        <f t="shared" si="41"/>
        <v>0</v>
      </c>
      <c r="P139" s="174">
        <f t="shared" si="41"/>
        <v>0</v>
      </c>
      <c r="Q139" s="174">
        <f t="shared" si="41"/>
        <v>0</v>
      </c>
      <c r="R139" s="174">
        <f t="shared" si="41"/>
        <v>0</v>
      </c>
      <c r="S139" s="180">
        <f t="shared" si="26"/>
        <v>0</v>
      </c>
      <c r="T139" s="212">
        <f t="shared" si="38"/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2" t="s">
        <v>193</v>
      </c>
      <c r="F140" s="68">
        <f>SUM(F53:F139)</f>
        <v>2981274.6387199992</v>
      </c>
      <c r="G140" s="185">
        <f t="shared" ref="G140:S140" si="42">SUM(G53:G139)</f>
        <v>119442.09656000001</v>
      </c>
      <c r="H140" s="185">
        <f t="shared" si="42"/>
        <v>605520.10655999987</v>
      </c>
      <c r="I140" s="185">
        <f t="shared" si="42"/>
        <v>155108.76322666666</v>
      </c>
      <c r="J140" s="185">
        <f t="shared" si="42"/>
        <v>119442.09656000001</v>
      </c>
      <c r="K140" s="185">
        <f t="shared" si="42"/>
        <v>358464.09656000003</v>
      </c>
      <c r="L140" s="185">
        <f t="shared" si="42"/>
        <v>141942.09655999998</v>
      </c>
      <c r="M140" s="185">
        <f t="shared" si="42"/>
        <v>143608.76322666663</v>
      </c>
      <c r="N140" s="185">
        <f t="shared" si="42"/>
        <v>113608.76322666668</v>
      </c>
      <c r="O140" s="185">
        <f t="shared" si="42"/>
        <v>146108.76322666663</v>
      </c>
      <c r="P140" s="185">
        <f t="shared" si="42"/>
        <v>113608.76322666668</v>
      </c>
      <c r="Q140" s="185">
        <f t="shared" si="42"/>
        <v>803311.56655999983</v>
      </c>
      <c r="R140" s="185">
        <f t="shared" si="42"/>
        <v>161108.76322666666</v>
      </c>
      <c r="S140" s="186">
        <f t="shared" si="42"/>
        <v>2981274.6387199992</v>
      </c>
      <c r="T140" s="212">
        <f t="shared" si="38"/>
        <v>1357977.1594666664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3" t="s">
        <v>194</v>
      </c>
      <c r="F141" s="69">
        <f>F50-F140</f>
        <v>-127096.79871999938</v>
      </c>
      <c r="G141" s="194">
        <f t="shared" ref="G141:S141" si="43">G50-G140</f>
        <v>-47733.346559999991</v>
      </c>
      <c r="H141" s="194">
        <f t="shared" si="43"/>
        <v>128836.4834400001</v>
      </c>
      <c r="I141" s="194">
        <f t="shared" si="43"/>
        <v>-26900.013226666648</v>
      </c>
      <c r="J141" s="194">
        <f t="shared" si="43"/>
        <v>-37733.346559999991</v>
      </c>
      <c r="K141" s="194">
        <f t="shared" si="43"/>
        <v>-39755.346559999976</v>
      </c>
      <c r="L141" s="194">
        <f t="shared" si="43"/>
        <v>-13733.346559999962</v>
      </c>
      <c r="M141" s="194">
        <f t="shared" si="43"/>
        <v>-66900.013226666633</v>
      </c>
      <c r="N141" s="194">
        <f t="shared" si="43"/>
        <v>-41900.013226666662</v>
      </c>
      <c r="O141" s="194">
        <f t="shared" si="43"/>
        <v>-27900.013226666619</v>
      </c>
      <c r="P141" s="194">
        <f t="shared" si="43"/>
        <v>587374.98677333328</v>
      </c>
      <c r="Q141" s="194">
        <f t="shared" si="43"/>
        <v>-497852.81655999977</v>
      </c>
      <c r="R141" s="194">
        <f t="shared" si="43"/>
        <v>-42900.013226666648</v>
      </c>
      <c r="S141" s="195">
        <f t="shared" si="43"/>
        <v>-127096.79871999938</v>
      </c>
      <c r="T141" s="212">
        <f t="shared" si="38"/>
        <v>-23285.569466666508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195</v>
      </c>
      <c r="F142" s="12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96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197"/>
      <c r="F143" s="12"/>
      <c r="G143" s="174">
        <f>G140/12</f>
        <v>9953.5080466666677</v>
      </c>
      <c r="H143" s="174">
        <f t="shared" ref="H143:R143" si="44">H140/12</f>
        <v>50460.008879999987</v>
      </c>
      <c r="I143" s="174">
        <f t="shared" si="44"/>
        <v>12925.730268888889</v>
      </c>
      <c r="J143" s="174">
        <f t="shared" si="44"/>
        <v>9953.5080466666677</v>
      </c>
      <c r="K143" s="174">
        <f t="shared" si="44"/>
        <v>29872.00804666667</v>
      </c>
      <c r="L143" s="174">
        <f t="shared" si="44"/>
        <v>11828.508046666664</v>
      </c>
      <c r="M143" s="174">
        <f t="shared" si="44"/>
        <v>11967.396935555553</v>
      </c>
      <c r="N143" s="174">
        <f t="shared" si="44"/>
        <v>9467.3969355555564</v>
      </c>
      <c r="O143" s="174">
        <f t="shared" si="44"/>
        <v>12175.730268888887</v>
      </c>
      <c r="P143" s="174">
        <f t="shared" si="44"/>
        <v>9467.3969355555564</v>
      </c>
      <c r="Q143" s="174">
        <f t="shared" si="44"/>
        <v>66942.630546666653</v>
      </c>
      <c r="R143" s="174">
        <f t="shared" si="44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196</v>
      </c>
      <c r="F145" s="25"/>
      <c r="G145" s="179" t="s">
        <v>197</v>
      </c>
      <c r="H145" s="179" t="s">
        <v>198</v>
      </c>
      <c r="I145" s="179" t="s">
        <v>199</v>
      </c>
      <c r="J145" s="174"/>
      <c r="K145" s="174"/>
      <c r="L145" s="174"/>
      <c r="M145" s="174"/>
      <c r="N145" s="174"/>
      <c r="O145" s="174"/>
      <c r="P145" s="174"/>
      <c r="Q145" s="174"/>
      <c r="R145" s="174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200</v>
      </c>
      <c r="E146" s="29" t="s">
        <v>201</v>
      </c>
      <c r="G146" s="198">
        <v>0.9</v>
      </c>
      <c r="H146" s="198">
        <v>0</v>
      </c>
      <c r="I146" s="198">
        <v>0.1</v>
      </c>
      <c r="J146" s="174"/>
      <c r="K146" s="174"/>
      <c r="L146" s="174"/>
      <c r="M146" s="174"/>
      <c r="N146" s="174"/>
      <c r="O146" s="174"/>
      <c r="P146" s="174"/>
      <c r="Q146" s="174"/>
      <c r="R146" s="174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202</v>
      </c>
      <c r="E147" s="29" t="s">
        <v>203</v>
      </c>
      <c r="G147" s="198">
        <v>0.1</v>
      </c>
      <c r="H147" s="198">
        <v>0.8</v>
      </c>
      <c r="I147" s="198">
        <v>0.1</v>
      </c>
      <c r="J147" s="174"/>
      <c r="K147" s="174"/>
      <c r="L147" s="174"/>
      <c r="M147" s="174"/>
      <c r="N147" s="174"/>
      <c r="O147" s="174"/>
      <c r="P147" s="174"/>
      <c r="Q147" s="174"/>
      <c r="R147" s="174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204</v>
      </c>
      <c r="E148" s="29" t="s">
        <v>205</v>
      </c>
      <c r="G148" s="198">
        <v>0.75</v>
      </c>
      <c r="H148" s="198">
        <v>0.1</v>
      </c>
      <c r="I148" s="198">
        <v>0.15</v>
      </c>
      <c r="J148" s="174"/>
      <c r="K148" s="174"/>
      <c r="L148" s="174"/>
      <c r="M148" s="174"/>
      <c r="N148" s="174"/>
      <c r="O148" s="174"/>
      <c r="P148" s="174"/>
      <c r="Q148" s="174"/>
      <c r="R148" s="174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206</v>
      </c>
      <c r="E149" s="29" t="s">
        <v>207</v>
      </c>
      <c r="G149" s="198">
        <v>0.7</v>
      </c>
      <c r="H149" s="198">
        <v>0</v>
      </c>
      <c r="I149" s="198">
        <v>0.3</v>
      </c>
      <c r="J149" s="174"/>
      <c r="K149" s="174"/>
      <c r="L149" s="174"/>
      <c r="M149" s="174"/>
      <c r="N149" s="174"/>
      <c r="O149" s="174"/>
      <c r="P149" s="174"/>
      <c r="Q149" s="174"/>
      <c r="R149" s="174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208</v>
      </c>
      <c r="E150" s="29" t="s">
        <v>209</v>
      </c>
      <c r="G150" s="198">
        <v>0.4</v>
      </c>
      <c r="H150" s="198">
        <v>0.4</v>
      </c>
      <c r="I150" s="198">
        <v>0.2</v>
      </c>
      <c r="J150" s="174"/>
      <c r="K150" s="174"/>
      <c r="L150" s="174"/>
      <c r="M150" s="174"/>
      <c r="N150" s="174"/>
      <c r="O150" s="174"/>
      <c r="P150" s="174"/>
      <c r="Q150" s="174"/>
      <c r="R150" s="174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0"/>
      <c r="G151" s="198"/>
      <c r="H151" s="198"/>
      <c r="I151" s="198"/>
      <c r="J151" s="174"/>
      <c r="K151" s="174"/>
      <c r="L151" s="174"/>
      <c r="M151" s="174"/>
      <c r="N151" s="174"/>
      <c r="O151" s="174"/>
      <c r="P151" s="174"/>
      <c r="Q151" s="174"/>
      <c r="R151" s="174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210</v>
      </c>
      <c r="E152" s="29" t="s">
        <v>211</v>
      </c>
      <c r="G152" s="198">
        <v>0.5</v>
      </c>
      <c r="H152" s="198">
        <v>0.15</v>
      </c>
      <c r="I152" s="198">
        <v>0.35</v>
      </c>
      <c r="J152" s="174"/>
      <c r="K152" s="174"/>
      <c r="L152" s="174"/>
      <c r="M152" s="174"/>
      <c r="N152" s="174"/>
      <c r="O152" s="174"/>
      <c r="P152" s="174"/>
      <c r="Q152" s="174"/>
      <c r="R152" s="174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210</v>
      </c>
      <c r="E153" s="29" t="s">
        <v>212</v>
      </c>
      <c r="G153" s="198">
        <v>0.9</v>
      </c>
      <c r="H153" s="198">
        <v>0</v>
      </c>
      <c r="I153" s="198">
        <v>0.1</v>
      </c>
      <c r="J153" s="174"/>
      <c r="K153" s="174"/>
      <c r="L153" s="174"/>
      <c r="M153" s="174"/>
      <c r="N153" s="174"/>
      <c r="O153" s="174"/>
      <c r="P153" s="174"/>
      <c r="Q153" s="174"/>
      <c r="R153" s="174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213</v>
      </c>
      <c r="E154" s="29" t="s">
        <v>214</v>
      </c>
      <c r="F154" s="25"/>
      <c r="G154" s="198">
        <v>0.6</v>
      </c>
      <c r="H154" s="198">
        <v>0.3</v>
      </c>
      <c r="I154" s="198">
        <v>0.1</v>
      </c>
      <c r="J154" s="174"/>
      <c r="K154" s="174"/>
      <c r="L154" s="174"/>
      <c r="M154" s="174"/>
      <c r="N154" s="174"/>
      <c r="O154" s="174"/>
      <c r="P154" s="174"/>
      <c r="Q154" s="174"/>
      <c r="R154" s="174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215</v>
      </c>
      <c r="E155" s="29" t="s">
        <v>216</v>
      </c>
      <c r="F155" s="25"/>
      <c r="G155" s="198">
        <v>0.7</v>
      </c>
      <c r="H155" s="198">
        <v>0.1</v>
      </c>
      <c r="I155" s="198">
        <v>0.15</v>
      </c>
      <c r="J155" s="174"/>
      <c r="K155" s="174"/>
      <c r="L155" s="174"/>
      <c r="M155" s="174"/>
      <c r="N155" s="174"/>
      <c r="O155" s="174"/>
      <c r="P155" s="174"/>
      <c r="Q155" s="174"/>
      <c r="R155" s="174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217</v>
      </c>
      <c r="E156" s="29" t="s">
        <v>218</v>
      </c>
      <c r="F156" s="25"/>
      <c r="G156" s="198">
        <v>0.9</v>
      </c>
      <c r="H156" s="198">
        <v>0</v>
      </c>
      <c r="I156" s="198">
        <v>0.1</v>
      </c>
      <c r="J156" s="174"/>
      <c r="K156" s="174"/>
      <c r="L156" s="174"/>
      <c r="M156" s="174"/>
      <c r="N156" s="174"/>
      <c r="O156" s="174"/>
      <c r="P156" s="174"/>
      <c r="Q156" s="174"/>
      <c r="R156" s="174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213</v>
      </c>
      <c r="E157" s="29" t="s">
        <v>219</v>
      </c>
      <c r="F157" s="25"/>
      <c r="G157" s="198">
        <v>0.6</v>
      </c>
      <c r="H157" s="198">
        <v>0.3</v>
      </c>
      <c r="I157" s="198">
        <v>0.1</v>
      </c>
      <c r="J157" s="174"/>
      <c r="K157" s="174"/>
      <c r="L157" s="174"/>
      <c r="M157" s="174"/>
      <c r="N157" s="174"/>
      <c r="O157" s="174"/>
      <c r="P157" s="174"/>
      <c r="Q157" s="174"/>
      <c r="R157" s="174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199"/>
      <c r="F161" s="12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199"/>
      <c r="F162" s="28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199"/>
      <c r="F163" s="28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79"/>
      <c r="H164" s="179"/>
      <c r="I164" s="179"/>
      <c r="J164" s="179"/>
      <c r="K164" s="174"/>
      <c r="L164" s="198"/>
      <c r="M164" s="198"/>
      <c r="N164" s="198"/>
      <c r="O164" s="198"/>
      <c r="P164" s="198"/>
      <c r="Q164" s="198"/>
      <c r="R164" s="198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79"/>
      <c r="H165" s="179"/>
      <c r="I165" s="179"/>
      <c r="J165" s="179"/>
      <c r="K165" s="174"/>
      <c r="L165" s="198"/>
      <c r="M165" s="198"/>
      <c r="N165" s="198"/>
      <c r="O165" s="200"/>
      <c r="P165" s="200"/>
      <c r="Q165" s="200"/>
      <c r="R165" s="200"/>
      <c r="S165" s="201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79"/>
      <c r="H166" s="179"/>
      <c r="I166" s="179"/>
      <c r="J166" s="179"/>
      <c r="K166" s="174"/>
      <c r="L166" s="198"/>
      <c r="M166" s="198"/>
      <c r="N166" s="198"/>
      <c r="O166" s="200"/>
      <c r="P166" s="200"/>
      <c r="Q166" s="200"/>
      <c r="R166" s="200"/>
      <c r="S166" s="201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4"/>
      <c r="H167" s="174"/>
      <c r="I167" s="174"/>
      <c r="J167" s="174"/>
      <c r="K167" s="174"/>
      <c r="L167" s="198"/>
      <c r="M167" s="198"/>
      <c r="N167" s="198"/>
      <c r="O167" s="198"/>
      <c r="P167" s="198"/>
      <c r="Q167" s="200"/>
      <c r="R167" s="200"/>
      <c r="S167" s="201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0"/>
      <c r="G168" s="179"/>
      <c r="H168" s="179"/>
      <c r="I168" s="179"/>
      <c r="J168" s="174"/>
      <c r="K168" s="174"/>
      <c r="L168" s="174"/>
      <c r="M168" s="174"/>
      <c r="N168" s="174"/>
      <c r="O168" s="174"/>
      <c r="P168" s="174"/>
      <c r="Q168" s="174"/>
      <c r="R168" s="174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0"/>
      <c r="G169" s="198"/>
      <c r="H169" s="198"/>
      <c r="I169" s="198"/>
      <c r="J169" s="174"/>
      <c r="K169" s="174"/>
      <c r="L169" s="174"/>
      <c r="M169" s="174"/>
      <c r="N169" s="174"/>
      <c r="O169" s="174"/>
      <c r="P169" s="174"/>
      <c r="Q169" s="174"/>
      <c r="R169" s="174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0"/>
      <c r="G170" s="198"/>
      <c r="H170" s="198"/>
      <c r="I170" s="198"/>
      <c r="J170" s="174"/>
      <c r="K170" s="174"/>
      <c r="L170" s="174"/>
      <c r="M170" s="174"/>
      <c r="N170" s="174"/>
      <c r="O170" s="174"/>
      <c r="P170" s="174"/>
      <c r="Q170" s="174"/>
      <c r="R170" s="174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0"/>
      <c r="G171" s="198"/>
      <c r="H171" s="198"/>
      <c r="I171" s="198"/>
      <c r="J171" s="174"/>
      <c r="K171" s="174"/>
      <c r="L171" s="174"/>
      <c r="M171" s="174"/>
      <c r="N171" s="174"/>
      <c r="O171" s="174"/>
      <c r="P171" s="174"/>
      <c r="Q171" s="174"/>
      <c r="R171" s="174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0"/>
      <c r="G172" s="198"/>
      <c r="H172" s="198"/>
      <c r="I172" s="198"/>
      <c r="J172" s="174"/>
      <c r="K172" s="174"/>
      <c r="L172" s="174"/>
      <c r="M172" s="174"/>
      <c r="N172" s="174"/>
      <c r="O172" s="174"/>
      <c r="P172" s="174"/>
      <c r="Q172" s="174"/>
      <c r="R172" s="174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0"/>
      <c r="G173" s="198"/>
      <c r="H173" s="198"/>
      <c r="I173" s="198"/>
      <c r="J173" s="174"/>
      <c r="K173" s="174"/>
      <c r="L173" s="174"/>
      <c r="M173" s="174"/>
      <c r="N173" s="174"/>
      <c r="O173" s="174"/>
      <c r="P173" s="174"/>
      <c r="Q173" s="174"/>
      <c r="R173" s="174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0"/>
      <c r="G174" s="198"/>
      <c r="H174" s="198"/>
      <c r="I174" s="198"/>
      <c r="J174" s="174"/>
      <c r="K174" s="174"/>
      <c r="L174" s="174"/>
      <c r="M174" s="174"/>
      <c r="N174" s="174"/>
      <c r="O174" s="174"/>
      <c r="P174" s="174"/>
      <c r="Q174" s="174"/>
      <c r="R174" s="188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0"/>
      <c r="G175" s="198"/>
      <c r="H175" s="198"/>
      <c r="I175" s="198"/>
      <c r="J175" s="174"/>
      <c r="K175" s="174"/>
      <c r="L175" s="174"/>
      <c r="M175" s="174"/>
      <c r="N175" s="174"/>
      <c r="O175" s="174"/>
      <c r="P175" s="174"/>
      <c r="Q175" s="174"/>
      <c r="R175" s="188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0"/>
      <c r="G176" s="198"/>
      <c r="H176" s="198"/>
      <c r="I176" s="198"/>
      <c r="J176" s="174"/>
      <c r="K176" s="174"/>
      <c r="L176" s="174"/>
      <c r="M176" s="174"/>
      <c r="N176" s="174"/>
      <c r="O176" s="174"/>
      <c r="P176" s="174"/>
      <c r="Q176" s="174"/>
      <c r="R176" s="188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0"/>
      <c r="G177" s="198"/>
      <c r="H177" s="198"/>
      <c r="I177" s="198"/>
      <c r="J177" s="174"/>
      <c r="K177" s="174"/>
      <c r="L177" s="174"/>
      <c r="M177" s="174"/>
      <c r="N177" s="174"/>
      <c r="O177" s="174"/>
      <c r="P177" s="174"/>
      <c r="Q177" s="174"/>
      <c r="R177" s="188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0"/>
      <c r="G178" s="198"/>
      <c r="H178" s="198"/>
      <c r="I178" s="198"/>
      <c r="J178" s="174"/>
      <c r="K178" s="174"/>
      <c r="L178" s="174"/>
      <c r="M178" s="174"/>
      <c r="N178" s="174"/>
      <c r="O178" s="174"/>
      <c r="P178" s="174"/>
      <c r="Q178" s="174"/>
      <c r="R178" s="188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2"/>
      <c r="G179" s="198"/>
      <c r="H179" s="198"/>
      <c r="I179" s="198"/>
      <c r="J179" s="174"/>
      <c r="K179" s="174"/>
      <c r="L179" s="174"/>
      <c r="M179" s="174"/>
      <c r="N179" s="174"/>
      <c r="O179" s="174"/>
      <c r="P179" s="174"/>
      <c r="Q179" s="174"/>
      <c r="R179" s="188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0"/>
      <c r="G180" s="198"/>
      <c r="H180" s="198"/>
      <c r="I180" s="198"/>
      <c r="J180" s="174"/>
      <c r="K180" s="174"/>
      <c r="L180" s="174"/>
      <c r="M180" s="174"/>
      <c r="N180" s="174"/>
      <c r="O180" s="174"/>
      <c r="P180" s="174"/>
      <c r="Q180" s="174"/>
      <c r="R180" s="188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0"/>
      <c r="G181" s="198"/>
      <c r="H181" s="198"/>
      <c r="I181" s="198"/>
      <c r="J181" s="174"/>
      <c r="K181" s="174"/>
      <c r="L181" s="174"/>
      <c r="M181" s="174"/>
      <c r="N181" s="174"/>
      <c r="O181" s="174"/>
      <c r="P181" s="174"/>
      <c r="Q181" s="174"/>
      <c r="R181" s="188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0"/>
      <c r="G182" s="198"/>
      <c r="H182" s="198"/>
      <c r="I182" s="198"/>
      <c r="J182" s="174"/>
      <c r="K182" s="174"/>
      <c r="L182" s="174"/>
      <c r="M182" s="174"/>
      <c r="N182" s="174"/>
      <c r="O182" s="174"/>
      <c r="P182" s="174"/>
      <c r="Q182" s="174"/>
      <c r="R182" s="188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0"/>
      <c r="G183" s="198"/>
      <c r="H183" s="198"/>
      <c r="I183" s="198"/>
      <c r="J183" s="174"/>
      <c r="K183" s="174"/>
      <c r="L183" s="174"/>
      <c r="M183" s="174"/>
      <c r="N183" s="174"/>
      <c r="O183" s="174"/>
      <c r="P183" s="174"/>
      <c r="Q183" s="174"/>
      <c r="R183" s="188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88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4"/>
      <c r="H185" s="174"/>
      <c r="I185" s="174"/>
      <c r="J185" s="174"/>
      <c r="K185" s="174"/>
      <c r="L185" s="174"/>
      <c r="M185" s="174"/>
      <c r="N185" s="174"/>
      <c r="O185" s="174"/>
      <c r="P185" s="174"/>
      <c r="Q185" s="174"/>
      <c r="R185" s="188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88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88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88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88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88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88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88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88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88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88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88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88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88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88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88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88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88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88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88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88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4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88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88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88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88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88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88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88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88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4"/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88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4"/>
      <c r="H215" s="174"/>
      <c r="I215" s="174"/>
      <c r="J215" s="174"/>
      <c r="K215" s="174"/>
      <c r="L215" s="174"/>
      <c r="M215" s="174"/>
      <c r="N215" s="174"/>
      <c r="O215" s="174"/>
      <c r="P215" s="174"/>
      <c r="Q215" s="174"/>
      <c r="R215" s="188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4"/>
      <c r="H216" s="174"/>
      <c r="I216" s="174"/>
      <c r="J216" s="174"/>
      <c r="K216" s="174"/>
      <c r="L216" s="174"/>
      <c r="M216" s="174"/>
      <c r="N216" s="174"/>
      <c r="O216" s="174"/>
      <c r="P216" s="174"/>
      <c r="Q216" s="174"/>
      <c r="R216" s="188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88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88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4"/>
      <c r="H219" s="174"/>
      <c r="I219" s="174"/>
      <c r="J219" s="174"/>
      <c r="K219" s="174"/>
      <c r="L219" s="174"/>
      <c r="M219" s="174"/>
      <c r="N219" s="174"/>
      <c r="O219" s="174"/>
      <c r="P219" s="174"/>
      <c r="Q219" s="174"/>
      <c r="R219" s="188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4"/>
      <c r="H220" s="174"/>
      <c r="I220" s="174"/>
      <c r="J220" s="174"/>
      <c r="K220" s="174"/>
      <c r="L220" s="174"/>
      <c r="M220" s="174"/>
      <c r="N220" s="174"/>
      <c r="O220" s="174"/>
      <c r="P220" s="174"/>
      <c r="Q220" s="174"/>
      <c r="R220" s="188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4"/>
      <c r="H221" s="174"/>
      <c r="I221" s="174"/>
      <c r="J221" s="174"/>
      <c r="K221" s="174"/>
      <c r="L221" s="174"/>
      <c r="M221" s="174"/>
      <c r="N221" s="174"/>
      <c r="O221" s="174"/>
      <c r="P221" s="174"/>
      <c r="Q221" s="174"/>
      <c r="R221" s="188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4"/>
      <c r="H222" s="174"/>
      <c r="I222" s="174"/>
      <c r="J222" s="174"/>
      <c r="K222" s="174"/>
      <c r="L222" s="174"/>
      <c r="M222" s="174"/>
      <c r="N222" s="174"/>
      <c r="O222" s="174"/>
      <c r="P222" s="174"/>
      <c r="Q222" s="174"/>
      <c r="R222" s="188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4"/>
      <c r="H223" s="174"/>
      <c r="I223" s="174"/>
      <c r="J223" s="174"/>
      <c r="K223" s="174"/>
      <c r="L223" s="174"/>
      <c r="M223" s="174"/>
      <c r="N223" s="174"/>
      <c r="O223" s="174"/>
      <c r="P223" s="174"/>
      <c r="Q223" s="174"/>
      <c r="R223" s="188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4"/>
      <c r="H224" s="174"/>
      <c r="I224" s="174"/>
      <c r="J224" s="174"/>
      <c r="K224" s="174"/>
      <c r="L224" s="174"/>
      <c r="M224" s="174"/>
      <c r="N224" s="174"/>
      <c r="O224" s="174"/>
      <c r="P224" s="174"/>
      <c r="Q224" s="174"/>
      <c r="R224" s="188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88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88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88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88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4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88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88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4"/>
      <c r="H231" s="174"/>
      <c r="I231" s="174"/>
      <c r="J231" s="174"/>
      <c r="K231" s="174"/>
      <c r="L231" s="174"/>
      <c r="M231" s="174"/>
      <c r="N231" s="174"/>
      <c r="O231" s="174"/>
      <c r="P231" s="174"/>
      <c r="Q231" s="174"/>
      <c r="R231" s="188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4"/>
      <c r="H232" s="174"/>
      <c r="I232" s="174"/>
      <c r="J232" s="174"/>
      <c r="K232" s="174"/>
      <c r="L232" s="174"/>
      <c r="M232" s="174"/>
      <c r="N232" s="174"/>
      <c r="O232" s="174"/>
      <c r="P232" s="174"/>
      <c r="Q232" s="174"/>
      <c r="R232" s="188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4"/>
      <c r="H233" s="174"/>
      <c r="I233" s="174"/>
      <c r="J233" s="174"/>
      <c r="K233" s="174"/>
      <c r="L233" s="174"/>
      <c r="M233" s="174"/>
      <c r="N233" s="174"/>
      <c r="O233" s="174"/>
      <c r="P233" s="174"/>
      <c r="Q233" s="174"/>
      <c r="R233" s="188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4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88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88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4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88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4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88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88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88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88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4"/>
      <c r="H241" s="174"/>
      <c r="I241" s="174"/>
      <c r="J241" s="174"/>
      <c r="K241" s="174"/>
      <c r="L241" s="174"/>
      <c r="M241" s="174"/>
      <c r="N241" s="174"/>
      <c r="O241" s="174"/>
      <c r="P241" s="174"/>
      <c r="Q241" s="174"/>
      <c r="R241" s="188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88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4"/>
      <c r="H243" s="174"/>
      <c r="I243" s="174"/>
      <c r="J243" s="174"/>
      <c r="K243" s="174"/>
      <c r="L243" s="174"/>
      <c r="M243" s="174"/>
      <c r="N243" s="174"/>
      <c r="O243" s="174"/>
      <c r="P243" s="174"/>
      <c r="Q243" s="174"/>
      <c r="R243" s="188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88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4"/>
      <c r="H245" s="174"/>
      <c r="I245" s="174"/>
      <c r="J245" s="174"/>
      <c r="K245" s="174"/>
      <c r="L245" s="174"/>
      <c r="M245" s="174"/>
      <c r="N245" s="174"/>
      <c r="O245" s="174"/>
      <c r="P245" s="174"/>
      <c r="Q245" s="174"/>
      <c r="R245" s="188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88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88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88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4"/>
      <c r="H249" s="174"/>
      <c r="I249" s="174"/>
      <c r="J249" s="174"/>
      <c r="K249" s="174"/>
      <c r="L249" s="174"/>
      <c r="M249" s="174"/>
      <c r="N249" s="174"/>
      <c r="O249" s="174"/>
      <c r="P249" s="174"/>
      <c r="Q249" s="174"/>
      <c r="R249" s="188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4"/>
      <c r="H250" s="174"/>
      <c r="I250" s="174"/>
      <c r="J250" s="174"/>
      <c r="K250" s="174"/>
      <c r="L250" s="174"/>
      <c r="M250" s="174"/>
      <c r="N250" s="174"/>
      <c r="O250" s="174"/>
      <c r="P250" s="174"/>
      <c r="Q250" s="174"/>
      <c r="R250" s="188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4"/>
      <c r="H251" s="174"/>
      <c r="I251" s="174"/>
      <c r="J251" s="174"/>
      <c r="K251" s="174"/>
      <c r="L251" s="174"/>
      <c r="M251" s="174"/>
      <c r="N251" s="174"/>
      <c r="O251" s="174"/>
      <c r="P251" s="174"/>
      <c r="Q251" s="174"/>
      <c r="R251" s="188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4"/>
      <c r="H252" s="174"/>
      <c r="I252" s="174"/>
      <c r="J252" s="174"/>
      <c r="K252" s="174"/>
      <c r="L252" s="174"/>
      <c r="M252" s="174"/>
      <c r="N252" s="174"/>
      <c r="O252" s="174"/>
      <c r="P252" s="174"/>
      <c r="Q252" s="174"/>
      <c r="R252" s="188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4"/>
      <c r="H253" s="174"/>
      <c r="I253" s="174"/>
      <c r="J253" s="174"/>
      <c r="K253" s="174"/>
      <c r="L253" s="174"/>
      <c r="M253" s="174"/>
      <c r="N253" s="174"/>
      <c r="O253" s="174"/>
      <c r="P253" s="174"/>
      <c r="Q253" s="174"/>
      <c r="R253" s="188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88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88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88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4"/>
      <c r="H257" s="174"/>
      <c r="I257" s="174"/>
      <c r="J257" s="174"/>
      <c r="K257" s="174"/>
      <c r="L257" s="174"/>
      <c r="M257" s="174"/>
      <c r="N257" s="174"/>
      <c r="O257" s="174"/>
      <c r="P257" s="174"/>
      <c r="Q257" s="174"/>
      <c r="R257" s="188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4"/>
      <c r="H258" s="174"/>
      <c r="I258" s="174"/>
      <c r="J258" s="174"/>
      <c r="K258" s="174"/>
      <c r="L258" s="174"/>
      <c r="M258" s="174"/>
      <c r="N258" s="174"/>
      <c r="O258" s="174"/>
      <c r="P258" s="174"/>
      <c r="Q258" s="174"/>
      <c r="R258" s="188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88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88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88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88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88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88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4"/>
      <c r="H265" s="174"/>
      <c r="I265" s="174"/>
      <c r="J265" s="174"/>
      <c r="K265" s="174"/>
      <c r="L265" s="174"/>
      <c r="M265" s="174"/>
      <c r="N265" s="174"/>
      <c r="O265" s="174"/>
      <c r="P265" s="174"/>
      <c r="Q265" s="174"/>
      <c r="R265" s="188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4"/>
      <c r="H266" s="174"/>
      <c r="I266" s="174"/>
      <c r="J266" s="174"/>
      <c r="K266" s="174"/>
      <c r="L266" s="174"/>
      <c r="M266" s="174"/>
      <c r="N266" s="174"/>
      <c r="O266" s="174"/>
      <c r="P266" s="174"/>
      <c r="Q266" s="174"/>
      <c r="R266" s="188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4"/>
      <c r="H267" s="174"/>
      <c r="I267" s="174"/>
      <c r="J267" s="174"/>
      <c r="K267" s="174"/>
      <c r="L267" s="174"/>
      <c r="M267" s="174"/>
      <c r="N267" s="174"/>
      <c r="O267" s="174"/>
      <c r="P267" s="174"/>
      <c r="Q267" s="174"/>
      <c r="R267" s="188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4"/>
      <c r="H268" s="174"/>
      <c r="I268" s="174"/>
      <c r="J268" s="174"/>
      <c r="K268" s="174"/>
      <c r="L268" s="174"/>
      <c r="M268" s="174"/>
      <c r="N268" s="174"/>
      <c r="O268" s="174"/>
      <c r="P268" s="174"/>
      <c r="Q268" s="174"/>
      <c r="R268" s="188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4"/>
      <c r="H269" s="174"/>
      <c r="I269" s="174"/>
      <c r="J269" s="174"/>
      <c r="K269" s="174"/>
      <c r="L269" s="174"/>
      <c r="M269" s="174"/>
      <c r="N269" s="174"/>
      <c r="O269" s="174"/>
      <c r="P269" s="174"/>
      <c r="Q269" s="174"/>
      <c r="R269" s="188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4"/>
      <c r="H270" s="174"/>
      <c r="I270" s="174"/>
      <c r="J270" s="174"/>
      <c r="K270" s="174"/>
      <c r="L270" s="174"/>
      <c r="M270" s="174"/>
      <c r="N270" s="174"/>
      <c r="O270" s="174"/>
      <c r="P270" s="174"/>
      <c r="Q270" s="174"/>
      <c r="R270" s="188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4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88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88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4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88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4"/>
      <c r="H274" s="174"/>
      <c r="I274" s="174"/>
      <c r="J274" s="174"/>
      <c r="K274" s="174"/>
      <c r="L274" s="174"/>
      <c r="M274" s="174"/>
      <c r="N274" s="174"/>
      <c r="O274" s="174"/>
      <c r="P274" s="174"/>
      <c r="Q274" s="174"/>
      <c r="R274" s="188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4"/>
      <c r="H275" s="174"/>
      <c r="I275" s="174"/>
      <c r="J275" s="174"/>
      <c r="K275" s="174"/>
      <c r="L275" s="174"/>
      <c r="M275" s="174"/>
      <c r="N275" s="174"/>
      <c r="O275" s="174"/>
      <c r="P275" s="174"/>
      <c r="Q275" s="174"/>
      <c r="R275" s="188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4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88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88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88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4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88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4"/>
      <c r="H280" s="174"/>
      <c r="I280" s="174"/>
      <c r="J280" s="174"/>
      <c r="K280" s="174"/>
      <c r="L280" s="174"/>
      <c r="M280" s="174"/>
      <c r="N280" s="174"/>
      <c r="O280" s="174"/>
      <c r="P280" s="174"/>
      <c r="Q280" s="174"/>
      <c r="R280" s="188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4"/>
      <c r="H281" s="174"/>
      <c r="I281" s="174"/>
      <c r="J281" s="174"/>
      <c r="K281" s="174"/>
      <c r="L281" s="174"/>
      <c r="M281" s="174"/>
      <c r="N281" s="174"/>
      <c r="O281" s="174"/>
      <c r="P281" s="174"/>
      <c r="Q281" s="174"/>
      <c r="R281" s="188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4"/>
      <c r="H282" s="174"/>
      <c r="I282" s="174"/>
      <c r="J282" s="174"/>
      <c r="K282" s="174"/>
      <c r="L282" s="174"/>
      <c r="M282" s="174"/>
      <c r="N282" s="174"/>
      <c r="O282" s="174"/>
      <c r="P282" s="174"/>
      <c r="Q282" s="174"/>
      <c r="R282" s="188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4"/>
      <c r="H283" s="174"/>
      <c r="I283" s="174"/>
      <c r="J283" s="174"/>
      <c r="K283" s="174"/>
      <c r="L283" s="174"/>
      <c r="M283" s="174"/>
      <c r="N283" s="174"/>
      <c r="O283" s="174"/>
      <c r="P283" s="174"/>
      <c r="Q283" s="174"/>
      <c r="R283" s="188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4"/>
      <c r="H284" s="174"/>
      <c r="I284" s="174"/>
      <c r="J284" s="174"/>
      <c r="K284" s="174"/>
      <c r="L284" s="174"/>
      <c r="M284" s="174"/>
      <c r="N284" s="174"/>
      <c r="O284" s="174"/>
      <c r="P284" s="174"/>
      <c r="Q284" s="174"/>
      <c r="R284" s="188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4"/>
      <c r="H285" s="174"/>
      <c r="I285" s="174"/>
      <c r="J285" s="174"/>
      <c r="K285" s="174"/>
      <c r="L285" s="174"/>
      <c r="M285" s="174"/>
      <c r="N285" s="174"/>
      <c r="O285" s="174"/>
      <c r="P285" s="174"/>
      <c r="Q285" s="174"/>
      <c r="R285" s="188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4"/>
      <c r="H286" s="174"/>
      <c r="I286" s="174"/>
      <c r="J286" s="174"/>
      <c r="K286" s="174"/>
      <c r="L286" s="174"/>
      <c r="M286" s="174"/>
      <c r="N286" s="174"/>
      <c r="O286" s="174"/>
      <c r="P286" s="174"/>
      <c r="Q286" s="174"/>
      <c r="R286" s="188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4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  <c r="R287" s="188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4"/>
      <c r="H288" s="174"/>
      <c r="I288" s="174"/>
      <c r="J288" s="174"/>
      <c r="K288" s="174"/>
      <c r="L288" s="174"/>
      <c r="M288" s="174"/>
      <c r="N288" s="174"/>
      <c r="O288" s="174"/>
      <c r="P288" s="174"/>
      <c r="Q288" s="174"/>
      <c r="R288" s="188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4"/>
      <c r="H289" s="174"/>
      <c r="I289" s="174"/>
      <c r="J289" s="174"/>
      <c r="K289" s="174"/>
      <c r="L289" s="174"/>
      <c r="M289" s="174"/>
      <c r="N289" s="174"/>
      <c r="O289" s="174"/>
      <c r="P289" s="174"/>
      <c r="Q289" s="174"/>
      <c r="R289" s="188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88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4"/>
      <c r="H291" s="174"/>
      <c r="I291" s="174"/>
      <c r="J291" s="174"/>
      <c r="K291" s="174"/>
      <c r="L291" s="174"/>
      <c r="M291" s="174"/>
      <c r="N291" s="174"/>
      <c r="O291" s="174"/>
      <c r="P291" s="174"/>
      <c r="Q291" s="174"/>
      <c r="R291" s="188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197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197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197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197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197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197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197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197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197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197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197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197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197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197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197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197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197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197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197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197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197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197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197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197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197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197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197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197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197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197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197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197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197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197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197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197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197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197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197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197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197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197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197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197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197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4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4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4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4"/>
      <c r="H340" s="174"/>
      <c r="I340" s="174"/>
      <c r="J340" s="174"/>
      <c r="K340" s="174"/>
      <c r="L340" s="174"/>
      <c r="M340" s="174"/>
      <c r="N340" s="174"/>
      <c r="O340" s="174"/>
      <c r="P340" s="174"/>
      <c r="Q340" s="174"/>
      <c r="R340" s="174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4"/>
      <c r="H341" s="174"/>
      <c r="I341" s="174"/>
      <c r="J341" s="174"/>
      <c r="K341" s="174"/>
      <c r="L341" s="174"/>
      <c r="M341" s="174"/>
      <c r="N341" s="174"/>
      <c r="O341" s="174"/>
      <c r="P341" s="174"/>
      <c r="Q341" s="174"/>
      <c r="R341" s="174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4"/>
      <c r="H342" s="174"/>
      <c r="I342" s="174"/>
      <c r="J342" s="174"/>
      <c r="K342" s="174"/>
      <c r="L342" s="174"/>
      <c r="M342" s="174"/>
      <c r="N342" s="174"/>
      <c r="O342" s="174"/>
      <c r="P342" s="174"/>
      <c r="Q342" s="174"/>
      <c r="R342" s="174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4"/>
      <c r="H343" s="174"/>
      <c r="I343" s="174"/>
      <c r="J343" s="174"/>
      <c r="K343" s="174"/>
      <c r="L343" s="174"/>
      <c r="M343" s="174"/>
      <c r="N343" s="174"/>
      <c r="O343" s="174"/>
      <c r="P343" s="174"/>
      <c r="Q343" s="174"/>
      <c r="R343" s="174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4"/>
      <c r="H344" s="174"/>
      <c r="I344" s="174"/>
      <c r="J344" s="174"/>
      <c r="K344" s="174"/>
      <c r="L344" s="174"/>
      <c r="M344" s="174"/>
      <c r="N344" s="174"/>
      <c r="O344" s="174"/>
      <c r="P344" s="174"/>
      <c r="Q344" s="174"/>
      <c r="R344" s="174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4"/>
      <c r="H345" s="174"/>
      <c r="I345" s="174"/>
      <c r="J345" s="174"/>
      <c r="K345" s="174"/>
      <c r="L345" s="174"/>
      <c r="M345" s="174"/>
      <c r="N345" s="174"/>
      <c r="O345" s="174"/>
      <c r="P345" s="174"/>
      <c r="Q345" s="174"/>
      <c r="R345" s="174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4"/>
      <c r="H346" s="174"/>
      <c r="I346" s="174"/>
      <c r="J346" s="174"/>
      <c r="K346" s="174"/>
      <c r="L346" s="174"/>
      <c r="M346" s="174"/>
      <c r="N346" s="174"/>
      <c r="O346" s="174"/>
      <c r="P346" s="174"/>
      <c r="Q346" s="174"/>
      <c r="R346" s="174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4"/>
      <c r="H350" s="174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4"/>
      <c r="H351" s="174"/>
      <c r="I351" s="174"/>
      <c r="J351" s="174"/>
      <c r="K351" s="174"/>
      <c r="L351" s="174"/>
      <c r="M351" s="174"/>
      <c r="N351" s="174"/>
      <c r="O351" s="174"/>
      <c r="P351" s="174"/>
      <c r="Q351" s="174"/>
      <c r="R351" s="174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4"/>
      <c r="H352" s="174"/>
      <c r="I352" s="174"/>
      <c r="J352" s="174"/>
      <c r="K352" s="174"/>
      <c r="L352" s="174"/>
      <c r="M352" s="174"/>
      <c r="N352" s="174"/>
      <c r="O352" s="174"/>
      <c r="P352" s="174"/>
      <c r="Q352" s="174"/>
      <c r="R352" s="174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4"/>
      <c r="H353" s="174"/>
      <c r="I353" s="174"/>
      <c r="J353" s="174"/>
      <c r="K353" s="174"/>
      <c r="L353" s="174"/>
      <c r="M353" s="174"/>
      <c r="N353" s="174"/>
      <c r="O353" s="174"/>
      <c r="P353" s="174"/>
      <c r="Q353" s="174"/>
      <c r="R353" s="174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4"/>
      <c r="H354" s="174"/>
      <c r="I354" s="174"/>
      <c r="J354" s="174"/>
      <c r="K354" s="174"/>
      <c r="L354" s="174"/>
      <c r="M354" s="174"/>
      <c r="N354" s="174"/>
      <c r="O354" s="174"/>
      <c r="P354" s="174"/>
      <c r="Q354" s="174"/>
      <c r="R354" s="174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4"/>
      <c r="H355" s="174"/>
      <c r="I355" s="174"/>
      <c r="J355" s="174"/>
      <c r="K355" s="174"/>
      <c r="L355" s="174"/>
      <c r="M355" s="174"/>
      <c r="N355" s="174"/>
      <c r="O355" s="174"/>
      <c r="P355" s="174"/>
      <c r="Q355" s="174"/>
      <c r="R355" s="174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4"/>
      <c r="H356" s="174"/>
      <c r="I356" s="174"/>
      <c r="J356" s="174"/>
      <c r="K356" s="174"/>
      <c r="L356" s="174"/>
      <c r="M356" s="174"/>
      <c r="N356" s="174"/>
      <c r="O356" s="174"/>
      <c r="P356" s="174"/>
      <c r="Q356" s="174"/>
      <c r="R356" s="174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4"/>
      <c r="H357" s="174"/>
      <c r="I357" s="174"/>
      <c r="J357" s="174"/>
      <c r="K357" s="174"/>
      <c r="L357" s="174"/>
      <c r="M357" s="174"/>
      <c r="N357" s="174"/>
      <c r="O357" s="174"/>
      <c r="P357" s="174"/>
      <c r="Q357" s="174"/>
      <c r="R357" s="174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4"/>
      <c r="H358" s="174"/>
      <c r="I358" s="174"/>
      <c r="J358" s="174"/>
      <c r="K358" s="174"/>
      <c r="L358" s="174"/>
      <c r="M358" s="174"/>
      <c r="N358" s="174"/>
      <c r="O358" s="174"/>
      <c r="P358" s="174"/>
      <c r="Q358" s="174"/>
      <c r="R358" s="174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4"/>
      <c r="H359" s="174"/>
      <c r="I359" s="174"/>
      <c r="J359" s="174"/>
      <c r="K359" s="174"/>
      <c r="L359" s="174"/>
      <c r="M359" s="174"/>
      <c r="N359" s="174"/>
      <c r="O359" s="174"/>
      <c r="P359" s="174"/>
      <c r="Q359" s="174"/>
      <c r="R359" s="174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4"/>
      <c r="H361" s="174"/>
      <c r="I361" s="174"/>
      <c r="J361" s="174"/>
      <c r="K361" s="174"/>
      <c r="L361" s="174"/>
      <c r="M361" s="174"/>
      <c r="N361" s="174"/>
      <c r="O361" s="174"/>
      <c r="P361" s="174"/>
      <c r="Q361" s="174"/>
      <c r="R361" s="174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4"/>
      <c r="H362" s="174"/>
      <c r="I362" s="174"/>
      <c r="J362" s="174"/>
      <c r="K362" s="174"/>
      <c r="L362" s="174"/>
      <c r="M362" s="174"/>
      <c r="N362" s="174"/>
      <c r="O362" s="174"/>
      <c r="P362" s="174"/>
      <c r="Q362" s="174"/>
      <c r="R362" s="174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4"/>
      <c r="H363" s="174"/>
      <c r="I363" s="174"/>
      <c r="J363" s="174"/>
      <c r="K363" s="174"/>
      <c r="L363" s="174"/>
      <c r="M363" s="174"/>
      <c r="N363" s="174"/>
      <c r="O363" s="174"/>
      <c r="P363" s="174"/>
      <c r="Q363" s="174"/>
      <c r="R363" s="174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4"/>
      <c r="H364" s="174"/>
      <c r="I364" s="174"/>
      <c r="J364" s="174"/>
      <c r="K364" s="174"/>
      <c r="L364" s="174"/>
      <c r="M364" s="174"/>
      <c r="N364" s="174"/>
      <c r="O364" s="174"/>
      <c r="P364" s="174"/>
      <c r="Q364" s="174"/>
      <c r="R364" s="174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4"/>
      <c r="H365" s="174"/>
      <c r="I365" s="174"/>
      <c r="J365" s="174"/>
      <c r="K365" s="174"/>
      <c r="L365" s="174"/>
      <c r="M365" s="174"/>
      <c r="N365" s="174"/>
      <c r="O365" s="174"/>
      <c r="P365" s="174"/>
      <c r="Q365" s="174"/>
      <c r="R365" s="174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4"/>
      <c r="H366" s="174"/>
      <c r="I366" s="174"/>
      <c r="J366" s="174"/>
      <c r="K366" s="174"/>
      <c r="L366" s="174"/>
      <c r="M366" s="174"/>
      <c r="N366" s="174"/>
      <c r="O366" s="174"/>
      <c r="P366" s="174"/>
      <c r="Q366" s="174"/>
      <c r="R366" s="174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4"/>
      <c r="H367" s="174"/>
      <c r="I367" s="174"/>
      <c r="J367" s="174"/>
      <c r="K367" s="174"/>
      <c r="L367" s="174"/>
      <c r="M367" s="174"/>
      <c r="N367" s="174"/>
      <c r="O367" s="174"/>
      <c r="P367" s="174"/>
      <c r="Q367" s="174"/>
      <c r="R367" s="174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4"/>
      <c r="H369" s="174"/>
      <c r="I369" s="174"/>
      <c r="J369" s="174"/>
      <c r="K369" s="174"/>
      <c r="L369" s="174"/>
      <c r="M369" s="174"/>
      <c r="N369" s="174"/>
      <c r="O369" s="174"/>
      <c r="P369" s="174"/>
      <c r="Q369" s="174"/>
      <c r="R369" s="174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4"/>
      <c r="H371" s="174"/>
      <c r="I371" s="174"/>
      <c r="J371" s="174"/>
      <c r="K371" s="174"/>
      <c r="L371" s="174"/>
      <c r="M371" s="174"/>
      <c r="N371" s="174"/>
      <c r="O371" s="174"/>
      <c r="P371" s="174"/>
      <c r="Q371" s="174"/>
      <c r="R371" s="174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4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4"/>
      <c r="H375" s="174"/>
      <c r="I375" s="174"/>
      <c r="J375" s="174"/>
      <c r="K375" s="174"/>
      <c r="L375" s="174"/>
      <c r="M375" s="174"/>
      <c r="N375" s="174"/>
      <c r="O375" s="174"/>
      <c r="P375" s="174"/>
      <c r="Q375" s="174"/>
      <c r="R375" s="174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4"/>
      <c r="H376" s="174"/>
      <c r="I376" s="174"/>
      <c r="J376" s="174"/>
      <c r="K376" s="174"/>
      <c r="L376" s="174"/>
      <c r="M376" s="174"/>
      <c r="N376" s="174"/>
      <c r="O376" s="174"/>
      <c r="P376" s="174"/>
      <c r="Q376" s="174"/>
      <c r="R376" s="174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4"/>
      <c r="H377" s="174"/>
      <c r="I377" s="174"/>
      <c r="J377" s="174"/>
      <c r="K377" s="174"/>
      <c r="L377" s="174"/>
      <c r="M377" s="174"/>
      <c r="N377" s="174"/>
      <c r="O377" s="174"/>
      <c r="P377" s="174"/>
      <c r="Q377" s="174"/>
      <c r="R377" s="174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4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4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4"/>
      <c r="H379" s="174"/>
      <c r="I379" s="174"/>
      <c r="J379" s="174"/>
      <c r="K379" s="174"/>
      <c r="L379" s="174"/>
      <c r="M379" s="174"/>
      <c r="N379" s="174"/>
      <c r="O379" s="174"/>
      <c r="P379" s="174"/>
      <c r="Q379" s="174"/>
      <c r="R379" s="174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4"/>
      <c r="H380" s="174"/>
      <c r="I380" s="174"/>
      <c r="J380" s="174"/>
      <c r="K380" s="174"/>
      <c r="L380" s="174"/>
      <c r="M380" s="174"/>
      <c r="N380" s="174"/>
      <c r="O380" s="174"/>
      <c r="P380" s="174"/>
      <c r="Q380" s="174"/>
      <c r="R380" s="174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4"/>
      <c r="H381" s="174"/>
      <c r="I381" s="174"/>
      <c r="J381" s="174"/>
      <c r="K381" s="174"/>
      <c r="L381" s="174"/>
      <c r="M381" s="174"/>
      <c r="N381" s="174"/>
      <c r="O381" s="174"/>
      <c r="P381" s="174"/>
      <c r="Q381" s="174"/>
      <c r="R381" s="174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4"/>
      <c r="H382" s="174"/>
      <c r="I382" s="174"/>
      <c r="J382" s="174"/>
      <c r="K382" s="174"/>
      <c r="L382" s="174"/>
      <c r="M382" s="174"/>
      <c r="N382" s="174"/>
      <c r="O382" s="174"/>
      <c r="P382" s="174"/>
      <c r="Q382" s="174"/>
      <c r="R382" s="174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4"/>
      <c r="H385" s="174"/>
      <c r="I385" s="174"/>
      <c r="J385" s="174"/>
      <c r="K385" s="174"/>
      <c r="L385" s="174"/>
      <c r="M385" s="174"/>
      <c r="N385" s="174"/>
      <c r="O385" s="174"/>
      <c r="P385" s="174"/>
      <c r="Q385" s="174"/>
      <c r="R385" s="174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4"/>
      <c r="H386" s="174"/>
      <c r="I386" s="174"/>
      <c r="J386" s="174"/>
      <c r="K386" s="174"/>
      <c r="L386" s="174"/>
      <c r="M386" s="174"/>
      <c r="N386" s="174"/>
      <c r="O386" s="174"/>
      <c r="P386" s="174"/>
      <c r="Q386" s="174"/>
      <c r="R386" s="174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4"/>
      <c r="H387" s="174"/>
      <c r="I387" s="174"/>
      <c r="J387" s="174"/>
      <c r="K387" s="174"/>
      <c r="L387" s="174"/>
      <c r="M387" s="174"/>
      <c r="N387" s="174"/>
      <c r="O387" s="174"/>
      <c r="P387" s="174"/>
      <c r="Q387" s="174"/>
      <c r="R387" s="174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4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4"/>
      <c r="H390" s="174"/>
      <c r="I390" s="174"/>
      <c r="J390" s="174"/>
      <c r="K390" s="174"/>
      <c r="L390" s="174"/>
      <c r="M390" s="174"/>
      <c r="N390" s="174"/>
      <c r="O390" s="174"/>
      <c r="P390" s="174"/>
      <c r="Q390" s="174"/>
      <c r="R390" s="174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4"/>
      <c r="H391" s="174"/>
      <c r="I391" s="174"/>
      <c r="J391" s="174"/>
      <c r="K391" s="174"/>
      <c r="L391" s="174"/>
      <c r="M391" s="174"/>
      <c r="N391" s="174"/>
      <c r="O391" s="174"/>
      <c r="P391" s="174"/>
      <c r="Q391" s="174"/>
      <c r="R391" s="174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4"/>
      <c r="H392" s="174"/>
      <c r="I392" s="174"/>
      <c r="J392" s="174"/>
      <c r="K392" s="174"/>
      <c r="L392" s="174"/>
      <c r="M392" s="174"/>
      <c r="N392" s="174"/>
      <c r="O392" s="174"/>
      <c r="P392" s="174"/>
      <c r="Q392" s="174"/>
      <c r="R392" s="174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4"/>
      <c r="H393" s="174"/>
      <c r="I393" s="174"/>
      <c r="J393" s="174"/>
      <c r="K393" s="174"/>
      <c r="L393" s="174"/>
      <c r="M393" s="174"/>
      <c r="N393" s="174"/>
      <c r="O393" s="174"/>
      <c r="P393" s="174"/>
      <c r="Q393" s="174"/>
      <c r="R393" s="174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4"/>
      <c r="H394" s="174"/>
      <c r="I394" s="174"/>
      <c r="J394" s="174"/>
      <c r="K394" s="174"/>
      <c r="L394" s="174"/>
      <c r="M394" s="174"/>
      <c r="N394" s="174"/>
      <c r="O394" s="174"/>
      <c r="P394" s="174"/>
      <c r="Q394" s="174"/>
      <c r="R394" s="174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4"/>
      <c r="H396" s="174"/>
      <c r="I396" s="174"/>
      <c r="J396" s="174"/>
      <c r="K396" s="174"/>
      <c r="L396" s="174"/>
      <c r="M396" s="174"/>
      <c r="N396" s="174"/>
      <c r="O396" s="174"/>
      <c r="P396" s="174"/>
      <c r="Q396" s="174"/>
      <c r="R396" s="174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4"/>
      <c r="H398" s="174"/>
      <c r="I398" s="174"/>
      <c r="J398" s="174"/>
      <c r="K398" s="174"/>
      <c r="L398" s="174"/>
      <c r="M398" s="174"/>
      <c r="N398" s="174"/>
      <c r="O398" s="174"/>
      <c r="P398" s="174"/>
      <c r="Q398" s="174"/>
      <c r="R398" s="174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4"/>
      <c r="H399" s="174"/>
      <c r="I399" s="174"/>
      <c r="J399" s="174"/>
      <c r="K399" s="174"/>
      <c r="L399" s="174"/>
      <c r="M399" s="174"/>
      <c r="N399" s="174"/>
      <c r="O399" s="174"/>
      <c r="P399" s="174"/>
      <c r="Q399" s="174"/>
      <c r="R399" s="174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4"/>
      <c r="H400" s="174"/>
      <c r="I400" s="174"/>
      <c r="J400" s="174"/>
      <c r="K400" s="174"/>
      <c r="L400" s="174"/>
      <c r="M400" s="174"/>
      <c r="N400" s="174"/>
      <c r="O400" s="174"/>
      <c r="P400" s="174"/>
      <c r="Q400" s="174"/>
      <c r="R400" s="174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4"/>
      <c r="H401" s="174"/>
      <c r="I401" s="174"/>
      <c r="J401" s="174"/>
      <c r="K401" s="174"/>
      <c r="L401" s="174"/>
      <c r="M401" s="174"/>
      <c r="N401" s="174"/>
      <c r="O401" s="174"/>
      <c r="P401" s="174"/>
      <c r="Q401" s="174"/>
      <c r="R401" s="174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4"/>
      <c r="H402" s="174"/>
      <c r="I402" s="174"/>
      <c r="J402" s="174"/>
      <c r="K402" s="174"/>
      <c r="L402" s="174"/>
      <c r="M402" s="174"/>
      <c r="N402" s="174"/>
      <c r="O402" s="174"/>
      <c r="P402" s="174"/>
      <c r="Q402" s="174"/>
      <c r="R402" s="174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4"/>
      <c r="H403" s="174"/>
      <c r="I403" s="174"/>
      <c r="J403" s="174"/>
      <c r="K403" s="174"/>
      <c r="L403" s="174"/>
      <c r="M403" s="174"/>
      <c r="N403" s="174"/>
      <c r="O403" s="174"/>
      <c r="P403" s="174"/>
      <c r="Q403" s="174"/>
      <c r="R403" s="174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4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4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4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4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4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4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4"/>
      <c r="H422" s="174"/>
      <c r="I422" s="174"/>
      <c r="J422" s="174"/>
      <c r="K422" s="174"/>
      <c r="L422" s="174"/>
      <c r="M422" s="174"/>
      <c r="N422" s="174"/>
      <c r="O422" s="174"/>
      <c r="P422" s="174"/>
      <c r="Q422" s="174"/>
      <c r="R422" s="174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4"/>
      <c r="H424" s="174"/>
      <c r="I424" s="174"/>
      <c r="J424" s="174"/>
      <c r="K424" s="174"/>
      <c r="L424" s="174"/>
      <c r="M424" s="174"/>
      <c r="N424" s="174"/>
      <c r="O424" s="174"/>
      <c r="P424" s="174"/>
      <c r="Q424" s="174"/>
      <c r="R424" s="174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4"/>
      <c r="H426" s="174"/>
      <c r="I426" s="174"/>
      <c r="J426" s="174"/>
      <c r="K426" s="174"/>
      <c r="L426" s="174"/>
      <c r="M426" s="174"/>
      <c r="N426" s="174"/>
      <c r="O426" s="174"/>
      <c r="P426" s="174"/>
      <c r="Q426" s="174"/>
      <c r="R426" s="174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4"/>
      <c r="H430" s="174"/>
      <c r="I430" s="174"/>
      <c r="J430" s="174"/>
      <c r="K430" s="174"/>
      <c r="L430" s="174"/>
      <c r="M430" s="174"/>
      <c r="N430" s="174"/>
      <c r="O430" s="174"/>
      <c r="P430" s="174"/>
      <c r="Q430" s="174"/>
      <c r="R430" s="174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4"/>
      <c r="H434" s="174"/>
      <c r="I434" s="174"/>
      <c r="J434" s="174"/>
      <c r="K434" s="174"/>
      <c r="L434" s="174"/>
      <c r="M434" s="174"/>
      <c r="N434" s="174"/>
      <c r="O434" s="174"/>
      <c r="P434" s="174"/>
      <c r="Q434" s="174"/>
      <c r="R434" s="174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4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4"/>
      <c r="H444" s="174"/>
      <c r="I444" s="174"/>
      <c r="J444" s="174"/>
      <c r="K444" s="174"/>
      <c r="L444" s="174"/>
      <c r="M444" s="174"/>
      <c r="N444" s="174"/>
      <c r="O444" s="174"/>
      <c r="P444" s="174"/>
      <c r="Q444" s="174"/>
      <c r="R444" s="174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4"/>
      <c r="H446" s="174"/>
      <c r="I446" s="174"/>
      <c r="J446" s="174"/>
      <c r="K446" s="174"/>
      <c r="L446" s="174"/>
      <c r="M446" s="174"/>
      <c r="N446" s="174"/>
      <c r="O446" s="174"/>
      <c r="P446" s="174"/>
      <c r="Q446" s="174"/>
      <c r="R446" s="174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4"/>
      <c r="H448" s="174"/>
      <c r="I448" s="174"/>
      <c r="J448" s="174"/>
      <c r="K448" s="174"/>
      <c r="L448" s="174"/>
      <c r="M448" s="174"/>
      <c r="N448" s="174"/>
      <c r="O448" s="174"/>
      <c r="P448" s="174"/>
      <c r="Q448" s="174"/>
      <c r="R448" s="174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4"/>
      <c r="H454" s="174"/>
      <c r="I454" s="174"/>
      <c r="J454" s="174"/>
      <c r="K454" s="174"/>
      <c r="L454" s="174"/>
      <c r="M454" s="174"/>
      <c r="N454" s="174"/>
      <c r="O454" s="174"/>
      <c r="P454" s="174"/>
      <c r="Q454" s="174"/>
      <c r="R454" s="174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4"/>
      <c r="H456" s="174"/>
      <c r="I456" s="174"/>
      <c r="J456" s="174"/>
      <c r="K456" s="174"/>
      <c r="L456" s="174"/>
      <c r="M456" s="174"/>
      <c r="N456" s="174"/>
      <c r="O456" s="174"/>
      <c r="P456" s="174"/>
      <c r="Q456" s="174"/>
      <c r="R456" s="174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4"/>
      <c r="H464" s="174"/>
      <c r="I464" s="174"/>
      <c r="J464" s="174"/>
      <c r="K464" s="174"/>
      <c r="L464" s="174"/>
      <c r="M464" s="174"/>
      <c r="N464" s="174"/>
      <c r="O464" s="174"/>
      <c r="P464" s="174"/>
      <c r="Q464" s="174"/>
      <c r="R464" s="174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4"/>
      <c r="H468" s="174"/>
      <c r="I468" s="174"/>
      <c r="J468" s="174"/>
      <c r="K468" s="174"/>
      <c r="L468" s="174"/>
      <c r="M468" s="174"/>
      <c r="N468" s="174"/>
      <c r="O468" s="174"/>
      <c r="P468" s="174"/>
      <c r="Q468" s="174"/>
      <c r="R468" s="174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4"/>
      <c r="H470" s="174"/>
      <c r="I470" s="174"/>
      <c r="J470" s="174"/>
      <c r="K470" s="174"/>
      <c r="L470" s="174"/>
      <c r="M470" s="174"/>
      <c r="N470" s="174"/>
      <c r="O470" s="174"/>
      <c r="P470" s="174"/>
      <c r="Q470" s="174"/>
      <c r="R470" s="174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4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4"/>
      <c r="H474" s="174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4"/>
      <c r="H476" s="174"/>
      <c r="I476" s="174"/>
      <c r="J476" s="174"/>
      <c r="K476" s="174"/>
      <c r="L476" s="174"/>
      <c r="M476" s="174"/>
      <c r="N476" s="174"/>
      <c r="O476" s="174"/>
      <c r="P476" s="174"/>
      <c r="Q476" s="174"/>
      <c r="R476" s="174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4"/>
      <c r="H478" s="174"/>
      <c r="I478" s="174"/>
      <c r="J478" s="174"/>
      <c r="K478" s="174"/>
      <c r="L478" s="174"/>
      <c r="M478" s="174"/>
      <c r="N478" s="174"/>
      <c r="O478" s="174"/>
      <c r="P478" s="174"/>
      <c r="Q478" s="174"/>
      <c r="R478" s="174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4"/>
      <c r="H480" s="174"/>
      <c r="I480" s="174"/>
      <c r="J480" s="174"/>
      <c r="K480" s="174"/>
      <c r="L480" s="174"/>
      <c r="M480" s="174"/>
      <c r="N480" s="174"/>
      <c r="O480" s="174"/>
      <c r="P480" s="174"/>
      <c r="Q480" s="174"/>
      <c r="R480" s="174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4"/>
      <c r="H482" s="174"/>
      <c r="I482" s="174"/>
      <c r="J482" s="174"/>
      <c r="K482" s="174"/>
      <c r="L482" s="174"/>
      <c r="M482" s="174"/>
      <c r="N482" s="174"/>
      <c r="O482" s="174"/>
      <c r="P482" s="174"/>
      <c r="Q482" s="174"/>
      <c r="R482" s="174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74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4"/>
      <c r="H490" s="174"/>
      <c r="I490" s="174"/>
      <c r="J490" s="174"/>
      <c r="K490" s="174"/>
      <c r="L490" s="174"/>
      <c r="M490" s="174"/>
      <c r="N490" s="174"/>
      <c r="O490" s="174"/>
      <c r="P490" s="174"/>
      <c r="Q490" s="174"/>
      <c r="R490" s="174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4"/>
      <c r="H492" s="174"/>
      <c r="I492" s="174"/>
      <c r="J492" s="174"/>
      <c r="K492" s="174"/>
      <c r="L492" s="174"/>
      <c r="M492" s="174"/>
      <c r="N492" s="174"/>
      <c r="O492" s="174"/>
      <c r="P492" s="174"/>
      <c r="Q492" s="174"/>
      <c r="R492" s="174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4"/>
      <c r="H494" s="174"/>
      <c r="I494" s="174"/>
      <c r="J494" s="174"/>
      <c r="K494" s="174"/>
      <c r="L494" s="174"/>
      <c r="M494" s="174"/>
      <c r="N494" s="174"/>
      <c r="O494" s="174"/>
      <c r="P494" s="174"/>
      <c r="Q494" s="174"/>
      <c r="R494" s="174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4"/>
      <c r="H498" s="174"/>
      <c r="I498" s="174"/>
      <c r="J498" s="174"/>
      <c r="K498" s="174"/>
      <c r="L498" s="174"/>
      <c r="M498" s="174"/>
      <c r="N498" s="174"/>
      <c r="O498" s="174"/>
      <c r="P498" s="174"/>
      <c r="Q498" s="174"/>
      <c r="R498" s="174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4"/>
      <c r="H500" s="174"/>
      <c r="I500" s="174"/>
      <c r="J500" s="174"/>
      <c r="K500" s="174"/>
      <c r="L500" s="174"/>
      <c r="M500" s="174"/>
      <c r="N500" s="174"/>
      <c r="O500" s="174"/>
      <c r="P500" s="174"/>
      <c r="Q500" s="174"/>
      <c r="R500" s="174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4"/>
      <c r="H502" s="174"/>
      <c r="I502" s="174"/>
      <c r="J502" s="174"/>
      <c r="K502" s="174"/>
      <c r="L502" s="174"/>
      <c r="M502" s="174"/>
      <c r="N502" s="174"/>
      <c r="O502" s="174"/>
      <c r="P502" s="174"/>
      <c r="Q502" s="174"/>
      <c r="R502" s="174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4"/>
      <c r="H504" s="174"/>
      <c r="I504" s="174"/>
      <c r="J504" s="174"/>
      <c r="K504" s="174"/>
      <c r="L504" s="174"/>
      <c r="M504" s="174"/>
      <c r="N504" s="174"/>
      <c r="O504" s="174"/>
      <c r="P504" s="174"/>
      <c r="Q504" s="174"/>
      <c r="R504" s="174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4"/>
      <c r="H506" s="174"/>
      <c r="I506" s="174"/>
      <c r="J506" s="174"/>
      <c r="K506" s="174"/>
      <c r="L506" s="174"/>
      <c r="M506" s="174"/>
      <c r="N506" s="174"/>
      <c r="O506" s="174"/>
      <c r="P506" s="174"/>
      <c r="Q506" s="174"/>
      <c r="R506" s="174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4"/>
      <c r="H508" s="174"/>
      <c r="I508" s="174"/>
      <c r="J508" s="174"/>
      <c r="K508" s="174"/>
      <c r="L508" s="174"/>
      <c r="M508" s="174"/>
      <c r="N508" s="174"/>
      <c r="O508" s="174"/>
      <c r="P508" s="174"/>
      <c r="Q508" s="174"/>
      <c r="R508" s="174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4"/>
      <c r="H510" s="174"/>
      <c r="I510" s="174"/>
      <c r="J510" s="174"/>
      <c r="K510" s="174"/>
      <c r="L510" s="174"/>
      <c r="M510" s="174"/>
      <c r="N510" s="174"/>
      <c r="O510" s="174"/>
      <c r="P510" s="174"/>
      <c r="Q510" s="174"/>
      <c r="R510" s="174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4"/>
      <c r="H512" s="174"/>
      <c r="I512" s="174"/>
      <c r="J512" s="174"/>
      <c r="K512" s="174"/>
      <c r="L512" s="174"/>
      <c r="M512" s="174"/>
      <c r="N512" s="174"/>
      <c r="O512" s="174"/>
      <c r="P512" s="174"/>
      <c r="Q512" s="174"/>
      <c r="R512" s="174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4"/>
      <c r="H514" s="174"/>
      <c r="I514" s="174"/>
      <c r="J514" s="174"/>
      <c r="K514" s="174"/>
      <c r="L514" s="174"/>
      <c r="M514" s="174"/>
      <c r="N514" s="174"/>
      <c r="O514" s="174"/>
      <c r="P514" s="174"/>
      <c r="Q514" s="174"/>
      <c r="R514" s="174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4"/>
      <c r="H516" s="174"/>
      <c r="I516" s="174"/>
      <c r="J516" s="174"/>
      <c r="K516" s="174"/>
      <c r="L516" s="174"/>
      <c r="M516" s="174"/>
      <c r="N516" s="174"/>
      <c r="O516" s="174"/>
      <c r="P516" s="174"/>
      <c r="Q516" s="174"/>
      <c r="R516" s="174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4"/>
      <c r="H518" s="174"/>
      <c r="I518" s="174"/>
      <c r="J518" s="174"/>
      <c r="K518" s="174"/>
      <c r="L518" s="174"/>
      <c r="M518" s="174"/>
      <c r="N518" s="174"/>
      <c r="O518" s="174"/>
      <c r="P518" s="174"/>
      <c r="Q518" s="174"/>
      <c r="R518" s="174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4"/>
      <c r="H520" s="174"/>
      <c r="I520" s="174"/>
      <c r="J520" s="174"/>
      <c r="K520" s="174"/>
      <c r="L520" s="174"/>
      <c r="M520" s="174"/>
      <c r="N520" s="174"/>
      <c r="O520" s="174"/>
      <c r="P520" s="174"/>
      <c r="Q520" s="174"/>
      <c r="R520" s="174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4"/>
      <c r="H522" s="174"/>
      <c r="I522" s="174"/>
      <c r="J522" s="174"/>
      <c r="K522" s="174"/>
      <c r="L522" s="174"/>
      <c r="M522" s="174"/>
      <c r="N522" s="174"/>
      <c r="O522" s="174"/>
      <c r="P522" s="174"/>
      <c r="Q522" s="174"/>
      <c r="R522" s="174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4"/>
      <c r="H524" s="174"/>
      <c r="I524" s="174"/>
      <c r="J524" s="174"/>
      <c r="K524" s="174"/>
      <c r="L524" s="174"/>
      <c r="M524" s="174"/>
      <c r="N524" s="174"/>
      <c r="O524" s="174"/>
      <c r="P524" s="174"/>
      <c r="Q524" s="174"/>
      <c r="R524" s="174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4"/>
      <c r="H526" s="174"/>
      <c r="I526" s="174"/>
      <c r="J526" s="174"/>
      <c r="K526" s="174"/>
      <c r="L526" s="174"/>
      <c r="M526" s="174"/>
      <c r="N526" s="174"/>
      <c r="O526" s="174"/>
      <c r="P526" s="174"/>
      <c r="Q526" s="174"/>
      <c r="R526" s="174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4"/>
      <c r="H528" s="174"/>
      <c r="I528" s="174"/>
      <c r="J528" s="174"/>
      <c r="K528" s="174"/>
      <c r="L528" s="174"/>
      <c r="M528" s="174"/>
      <c r="N528" s="174"/>
      <c r="O528" s="174"/>
      <c r="P528" s="174"/>
      <c r="Q528" s="174"/>
      <c r="R528" s="174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4"/>
      <c r="H530" s="174"/>
      <c r="I530" s="174"/>
      <c r="J530" s="174"/>
      <c r="K530" s="174"/>
      <c r="L530" s="174"/>
      <c r="M530" s="174"/>
      <c r="N530" s="174"/>
      <c r="O530" s="174"/>
      <c r="P530" s="174"/>
      <c r="Q530" s="174"/>
      <c r="R530" s="174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4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4"/>
      <c r="H534" s="174"/>
      <c r="I534" s="174"/>
      <c r="J534" s="174"/>
      <c r="K534" s="174"/>
      <c r="L534" s="174"/>
      <c r="M534" s="174"/>
      <c r="N534" s="174"/>
      <c r="O534" s="174"/>
      <c r="P534" s="174"/>
      <c r="Q534" s="174"/>
      <c r="R534" s="174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4"/>
      <c r="H536" s="174"/>
      <c r="I536" s="174"/>
      <c r="J536" s="174"/>
      <c r="K536" s="174"/>
      <c r="L536" s="174"/>
      <c r="M536" s="174"/>
      <c r="N536" s="174"/>
      <c r="O536" s="174"/>
      <c r="P536" s="174"/>
      <c r="Q536" s="174"/>
      <c r="R536" s="174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4"/>
      <c r="H538" s="174"/>
      <c r="I538" s="174"/>
      <c r="J538" s="174"/>
      <c r="K538" s="174"/>
      <c r="L538" s="174"/>
      <c r="M538" s="174"/>
      <c r="N538" s="174"/>
      <c r="O538" s="174"/>
      <c r="P538" s="174"/>
      <c r="Q538" s="174"/>
      <c r="R538" s="174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4"/>
      <c r="H540" s="174"/>
      <c r="I540" s="174"/>
      <c r="J540" s="174"/>
      <c r="K540" s="174"/>
      <c r="L540" s="174"/>
      <c r="M540" s="174"/>
      <c r="N540" s="174"/>
      <c r="O540" s="174"/>
      <c r="P540" s="174"/>
      <c r="Q540" s="174"/>
      <c r="R540" s="174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4"/>
      <c r="H542" s="174"/>
      <c r="I542" s="174"/>
      <c r="J542" s="174"/>
      <c r="K542" s="174"/>
      <c r="L542" s="174"/>
      <c r="M542" s="174"/>
      <c r="N542" s="174"/>
      <c r="O542" s="174"/>
      <c r="P542" s="174"/>
      <c r="Q542" s="174"/>
      <c r="R542" s="174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4"/>
      <c r="H544" s="174"/>
      <c r="I544" s="174"/>
      <c r="J544" s="174"/>
      <c r="K544" s="174"/>
      <c r="L544" s="174"/>
      <c r="M544" s="174"/>
      <c r="N544" s="174"/>
      <c r="O544" s="174"/>
      <c r="P544" s="174"/>
      <c r="Q544" s="174"/>
      <c r="R544" s="174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4"/>
      <c r="H546" s="174"/>
      <c r="I546" s="174"/>
      <c r="J546" s="174"/>
      <c r="K546" s="174"/>
      <c r="L546" s="174"/>
      <c r="M546" s="174"/>
      <c r="N546" s="174"/>
      <c r="O546" s="174"/>
      <c r="P546" s="174"/>
      <c r="Q546" s="174"/>
      <c r="R546" s="174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4"/>
      <c r="H548" s="174"/>
      <c r="I548" s="174"/>
      <c r="J548" s="174"/>
      <c r="K548" s="174"/>
      <c r="L548" s="174"/>
      <c r="M548" s="174"/>
      <c r="N548" s="174"/>
      <c r="O548" s="174"/>
      <c r="P548" s="174"/>
      <c r="Q548" s="174"/>
      <c r="R548" s="174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4"/>
      <c r="H550" s="174"/>
      <c r="I550" s="174"/>
      <c r="J550" s="174"/>
      <c r="K550" s="174"/>
      <c r="L550" s="174"/>
      <c r="M550" s="174"/>
      <c r="N550" s="174"/>
      <c r="O550" s="174"/>
      <c r="P550" s="174"/>
      <c r="Q550" s="174"/>
      <c r="R550" s="174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4"/>
      <c r="H552" s="174"/>
      <c r="I552" s="174"/>
      <c r="J552" s="174"/>
      <c r="K552" s="174"/>
      <c r="L552" s="174"/>
      <c r="M552" s="174"/>
      <c r="N552" s="174"/>
      <c r="O552" s="174"/>
      <c r="P552" s="174"/>
      <c r="Q552" s="174"/>
      <c r="R552" s="174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4"/>
      <c r="H554" s="174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4"/>
      <c r="H556" s="174"/>
      <c r="I556" s="174"/>
      <c r="J556" s="174"/>
      <c r="K556" s="174"/>
      <c r="L556" s="174"/>
      <c r="M556" s="174"/>
      <c r="N556" s="174"/>
      <c r="O556" s="174"/>
      <c r="P556" s="174"/>
      <c r="Q556" s="174"/>
      <c r="R556" s="174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4"/>
      <c r="H558" s="174"/>
      <c r="I558" s="174"/>
      <c r="J558" s="174"/>
      <c r="K558" s="174"/>
      <c r="L558" s="174"/>
      <c r="M558" s="174"/>
      <c r="N558" s="174"/>
      <c r="O558" s="174"/>
      <c r="P558" s="174"/>
      <c r="Q558" s="174"/>
      <c r="R558" s="174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4"/>
      <c r="H560" s="174"/>
      <c r="I560" s="174"/>
      <c r="J560" s="174"/>
      <c r="K560" s="174"/>
      <c r="L560" s="174"/>
      <c r="M560" s="174"/>
      <c r="N560" s="174"/>
      <c r="O560" s="174"/>
      <c r="P560" s="174"/>
      <c r="Q560" s="174"/>
      <c r="R560" s="174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4"/>
      <c r="H562" s="174"/>
      <c r="I562" s="174"/>
      <c r="J562" s="174"/>
      <c r="K562" s="174"/>
      <c r="L562" s="174"/>
      <c r="M562" s="174"/>
      <c r="N562" s="174"/>
      <c r="O562" s="174"/>
      <c r="P562" s="174"/>
      <c r="Q562" s="174"/>
      <c r="R562" s="174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4"/>
      <c r="H564" s="174"/>
      <c r="I564" s="174"/>
      <c r="J564" s="174"/>
      <c r="K564" s="174"/>
      <c r="L564" s="174"/>
      <c r="M564" s="174"/>
      <c r="N564" s="174"/>
      <c r="O564" s="174"/>
      <c r="P564" s="174"/>
      <c r="Q564" s="174"/>
      <c r="R564" s="174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4"/>
      <c r="H566" s="174"/>
      <c r="I566" s="174"/>
      <c r="J566" s="174"/>
      <c r="K566" s="174"/>
      <c r="L566" s="174"/>
      <c r="M566" s="174"/>
      <c r="N566" s="174"/>
      <c r="O566" s="174"/>
      <c r="P566" s="174"/>
      <c r="Q566" s="174"/>
      <c r="R566" s="174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4"/>
      <c r="H568" s="174"/>
      <c r="I568" s="174"/>
      <c r="J568" s="174"/>
      <c r="K568" s="174"/>
      <c r="L568" s="174"/>
      <c r="M568" s="174"/>
      <c r="N568" s="174"/>
      <c r="O568" s="174"/>
      <c r="P568" s="174"/>
      <c r="Q568" s="174"/>
      <c r="R568" s="174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4"/>
      <c r="H572" s="174"/>
      <c r="I572" s="174"/>
      <c r="J572" s="174"/>
      <c r="K572" s="174"/>
      <c r="L572" s="174"/>
      <c r="M572" s="174"/>
      <c r="N572" s="174"/>
      <c r="O572" s="174"/>
      <c r="P572" s="174"/>
      <c r="Q572" s="174"/>
      <c r="R572" s="174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4"/>
      <c r="H574" s="174"/>
      <c r="I574" s="174"/>
      <c r="J574" s="174"/>
      <c r="K574" s="174"/>
      <c r="L574" s="174"/>
      <c r="M574" s="174"/>
      <c r="N574" s="174"/>
      <c r="O574" s="174"/>
      <c r="P574" s="174"/>
      <c r="Q574" s="174"/>
      <c r="R574" s="174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4"/>
      <c r="H576" s="174"/>
      <c r="I576" s="174"/>
      <c r="J576" s="174"/>
      <c r="K576" s="174"/>
      <c r="L576" s="174"/>
      <c r="M576" s="174"/>
      <c r="N576" s="174"/>
      <c r="O576" s="174"/>
      <c r="P576" s="174"/>
      <c r="Q576" s="174"/>
      <c r="R576" s="174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4"/>
      <c r="H578" s="174"/>
      <c r="I578" s="174"/>
      <c r="J578" s="174"/>
      <c r="K578" s="174"/>
      <c r="L578" s="174"/>
      <c r="M578" s="174"/>
      <c r="N578" s="174"/>
      <c r="O578" s="174"/>
      <c r="P578" s="174"/>
      <c r="Q578" s="174"/>
      <c r="R578" s="174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4"/>
      <c r="H580" s="174"/>
      <c r="I580" s="174"/>
      <c r="J580" s="174"/>
      <c r="K580" s="174"/>
      <c r="L580" s="174"/>
      <c r="M580" s="174"/>
      <c r="N580" s="174"/>
      <c r="O580" s="174"/>
      <c r="P580" s="174"/>
      <c r="Q580" s="174"/>
      <c r="R580" s="174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4"/>
      <c r="H582" s="174"/>
      <c r="I582" s="174"/>
      <c r="J582" s="174"/>
      <c r="K582" s="174"/>
      <c r="L582" s="174"/>
      <c r="M582" s="174"/>
      <c r="N582" s="174"/>
      <c r="O582" s="174"/>
      <c r="P582" s="174"/>
      <c r="Q582" s="174"/>
      <c r="R582" s="174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4"/>
      <c r="H584" s="174"/>
      <c r="I584" s="174"/>
      <c r="J584" s="174"/>
      <c r="K584" s="174"/>
      <c r="L584" s="174"/>
      <c r="M584" s="174"/>
      <c r="N584" s="174"/>
      <c r="O584" s="174"/>
      <c r="P584" s="174"/>
      <c r="Q584" s="174"/>
      <c r="R584" s="174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4"/>
      <c r="H586" s="174"/>
      <c r="I586" s="174"/>
      <c r="J586" s="174"/>
      <c r="K586" s="174"/>
      <c r="L586" s="174"/>
      <c r="M586" s="174"/>
      <c r="N586" s="174"/>
      <c r="O586" s="174"/>
      <c r="P586" s="174"/>
      <c r="Q586" s="174"/>
      <c r="R586" s="174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4"/>
      <c r="H588" s="174"/>
      <c r="I588" s="174"/>
      <c r="J588" s="174"/>
      <c r="K588" s="174"/>
      <c r="L588" s="174"/>
      <c r="M588" s="174"/>
      <c r="N588" s="174"/>
      <c r="O588" s="174"/>
      <c r="P588" s="174"/>
      <c r="Q588" s="174"/>
      <c r="R588" s="174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4"/>
      <c r="H590" s="174"/>
      <c r="I590" s="174"/>
      <c r="J590" s="174"/>
      <c r="K590" s="174"/>
      <c r="L590" s="174"/>
      <c r="M590" s="174"/>
      <c r="N590" s="174"/>
      <c r="O590" s="174"/>
      <c r="P590" s="174"/>
      <c r="Q590" s="174"/>
      <c r="R590" s="174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4"/>
      <c r="H592" s="174"/>
      <c r="I592" s="174"/>
      <c r="J592" s="174"/>
      <c r="K592" s="174"/>
      <c r="L592" s="174"/>
      <c r="M592" s="174"/>
      <c r="N592" s="174"/>
      <c r="O592" s="174"/>
      <c r="P592" s="174"/>
      <c r="Q592" s="174"/>
      <c r="R592" s="174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4"/>
      <c r="H594" s="174"/>
      <c r="I594" s="174"/>
      <c r="J594" s="174"/>
      <c r="K594" s="174"/>
      <c r="L594" s="174"/>
      <c r="M594" s="174"/>
      <c r="N594" s="174"/>
      <c r="O594" s="174"/>
      <c r="P594" s="174"/>
      <c r="Q594" s="174"/>
      <c r="R594" s="174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4"/>
      <c r="H596" s="174"/>
      <c r="I596" s="174"/>
      <c r="J596" s="174"/>
      <c r="K596" s="174"/>
      <c r="L596" s="174"/>
      <c r="M596" s="174"/>
      <c r="N596" s="174"/>
      <c r="O596" s="174"/>
      <c r="P596" s="174"/>
      <c r="Q596" s="174"/>
      <c r="R596" s="174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4"/>
      <c r="H600" s="174"/>
      <c r="I600" s="174"/>
      <c r="J600" s="174"/>
      <c r="K600" s="174"/>
      <c r="L600" s="174"/>
      <c r="M600" s="174"/>
      <c r="N600" s="174"/>
      <c r="O600" s="174"/>
      <c r="P600" s="174"/>
      <c r="Q600" s="174"/>
      <c r="R600" s="174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4"/>
      <c r="H602" s="174"/>
      <c r="I602" s="174"/>
      <c r="J602" s="174"/>
      <c r="K602" s="174"/>
      <c r="L602" s="174"/>
      <c r="M602" s="174"/>
      <c r="N602" s="174"/>
      <c r="O602" s="174"/>
      <c r="P602" s="174"/>
      <c r="Q602" s="174"/>
      <c r="R602" s="174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4"/>
      <c r="H604" s="174"/>
      <c r="I604" s="174"/>
      <c r="J604" s="174"/>
      <c r="K604" s="174"/>
      <c r="L604" s="174"/>
      <c r="M604" s="174"/>
      <c r="N604" s="174"/>
      <c r="O604" s="174"/>
      <c r="P604" s="174"/>
      <c r="Q604" s="174"/>
      <c r="R604" s="174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4"/>
      <c r="H606" s="174"/>
      <c r="I606" s="174"/>
      <c r="J606" s="174"/>
      <c r="K606" s="174"/>
      <c r="L606" s="174"/>
      <c r="M606" s="174"/>
      <c r="N606" s="174"/>
      <c r="O606" s="174"/>
      <c r="P606" s="174"/>
      <c r="Q606" s="174"/>
      <c r="R606" s="174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4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74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4"/>
      <c r="H610" s="174"/>
      <c r="I610" s="174"/>
      <c r="J610" s="174"/>
      <c r="K610" s="174"/>
      <c r="L610" s="174"/>
      <c r="M610" s="174"/>
      <c r="N610" s="174"/>
      <c r="O610" s="174"/>
      <c r="P610" s="174"/>
      <c r="Q610" s="174"/>
      <c r="R610" s="174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4"/>
      <c r="H612" s="174"/>
      <c r="I612" s="174"/>
      <c r="J612" s="174"/>
      <c r="K612" s="174"/>
      <c r="L612" s="174"/>
      <c r="M612" s="174"/>
      <c r="N612" s="174"/>
      <c r="O612" s="174"/>
      <c r="P612" s="174"/>
      <c r="Q612" s="174"/>
      <c r="R612" s="174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4"/>
      <c r="H614" s="174"/>
      <c r="I614" s="174"/>
      <c r="J614" s="174"/>
      <c r="K614" s="174"/>
      <c r="L614" s="174"/>
      <c r="M614" s="174"/>
      <c r="N614" s="174"/>
      <c r="O614" s="174"/>
      <c r="P614" s="174"/>
      <c r="Q614" s="174"/>
      <c r="R614" s="174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4"/>
      <c r="H616" s="174"/>
      <c r="I616" s="174"/>
      <c r="J616" s="174"/>
      <c r="K616" s="174"/>
      <c r="L616" s="174"/>
      <c r="M616" s="174"/>
      <c r="N616" s="174"/>
      <c r="O616" s="174"/>
      <c r="P616" s="174"/>
      <c r="Q616" s="174"/>
      <c r="R616" s="174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4"/>
      <c r="H618" s="174"/>
      <c r="I618" s="174"/>
      <c r="J618" s="174"/>
      <c r="K618" s="174"/>
      <c r="L618" s="174"/>
      <c r="M618" s="174"/>
      <c r="N618" s="174"/>
      <c r="O618" s="174"/>
      <c r="P618" s="174"/>
      <c r="Q618" s="174"/>
      <c r="R618" s="174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4"/>
      <c r="H620" s="174"/>
      <c r="I620" s="174"/>
      <c r="J620" s="174"/>
      <c r="K620" s="174"/>
      <c r="L620" s="174"/>
      <c r="M620" s="174"/>
      <c r="N620" s="174"/>
      <c r="O620" s="174"/>
      <c r="P620" s="174"/>
      <c r="Q620" s="174"/>
      <c r="R620" s="174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4"/>
      <c r="H622" s="174"/>
      <c r="I622" s="174"/>
      <c r="J622" s="174"/>
      <c r="K622" s="174"/>
      <c r="L622" s="174"/>
      <c r="M622" s="174"/>
      <c r="N622" s="174"/>
      <c r="O622" s="174"/>
      <c r="P622" s="174"/>
      <c r="Q622" s="174"/>
      <c r="R622" s="174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4"/>
      <c r="H624" s="174"/>
      <c r="I624" s="174"/>
      <c r="J624" s="174"/>
      <c r="K624" s="174"/>
      <c r="L624" s="174"/>
      <c r="M624" s="174"/>
      <c r="N624" s="174"/>
      <c r="O624" s="174"/>
      <c r="P624" s="174"/>
      <c r="Q624" s="174"/>
      <c r="R624" s="174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4"/>
      <c r="H626" s="174"/>
      <c r="I626" s="174"/>
      <c r="J626" s="174"/>
      <c r="K626" s="174"/>
      <c r="L626" s="174"/>
      <c r="M626" s="174"/>
      <c r="N626" s="174"/>
      <c r="O626" s="174"/>
      <c r="P626" s="174"/>
      <c r="Q626" s="174"/>
      <c r="R626" s="174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4"/>
      <c r="H628" s="174"/>
      <c r="I628" s="174"/>
      <c r="J628" s="174"/>
      <c r="K628" s="174"/>
      <c r="L628" s="174"/>
      <c r="M628" s="174"/>
      <c r="N628" s="174"/>
      <c r="O628" s="174"/>
      <c r="P628" s="174"/>
      <c r="Q628" s="174"/>
      <c r="R628" s="174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4"/>
      <c r="H630" s="174"/>
      <c r="I630" s="174"/>
      <c r="J630" s="174"/>
      <c r="K630" s="174"/>
      <c r="L630" s="174"/>
      <c r="M630" s="174"/>
      <c r="N630" s="174"/>
      <c r="O630" s="174"/>
      <c r="P630" s="174"/>
      <c r="Q630" s="174"/>
      <c r="R630" s="174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4"/>
      <c r="H632" s="174"/>
      <c r="I632" s="174"/>
      <c r="J632" s="174"/>
      <c r="K632" s="174"/>
      <c r="L632" s="174"/>
      <c r="M632" s="174"/>
      <c r="N632" s="174"/>
      <c r="O632" s="174"/>
      <c r="P632" s="174"/>
      <c r="Q632" s="174"/>
      <c r="R632" s="174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4"/>
      <c r="H634" s="174"/>
      <c r="I634" s="174"/>
      <c r="J634" s="174"/>
      <c r="K634" s="174"/>
      <c r="L634" s="174"/>
      <c r="M634" s="174"/>
      <c r="N634" s="174"/>
      <c r="O634" s="174"/>
      <c r="P634" s="174"/>
      <c r="Q634" s="174"/>
      <c r="R634" s="174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4"/>
      <c r="H636" s="174"/>
      <c r="I636" s="174"/>
      <c r="J636" s="174"/>
      <c r="K636" s="174"/>
      <c r="L636" s="174"/>
      <c r="M636" s="174"/>
      <c r="N636" s="174"/>
      <c r="O636" s="174"/>
      <c r="P636" s="174"/>
      <c r="Q636" s="174"/>
      <c r="R636" s="174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4"/>
      <c r="H638" s="174"/>
      <c r="I638" s="174"/>
      <c r="J638" s="174"/>
      <c r="K638" s="174"/>
      <c r="L638" s="174"/>
      <c r="M638" s="174"/>
      <c r="N638" s="174"/>
      <c r="O638" s="174"/>
      <c r="P638" s="174"/>
      <c r="Q638" s="174"/>
      <c r="R638" s="174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4"/>
      <c r="H640" s="174"/>
      <c r="I640" s="174"/>
      <c r="J640" s="174"/>
      <c r="K640" s="174"/>
      <c r="L640" s="174"/>
      <c r="M640" s="174"/>
      <c r="N640" s="174"/>
      <c r="O640" s="174"/>
      <c r="P640" s="174"/>
      <c r="Q640" s="174"/>
      <c r="R640" s="174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4"/>
      <c r="H642" s="174"/>
      <c r="I642" s="174"/>
      <c r="J642" s="174"/>
      <c r="K642" s="174"/>
      <c r="L642" s="174"/>
      <c r="M642" s="174"/>
      <c r="N642" s="174"/>
      <c r="O642" s="174"/>
      <c r="P642" s="174"/>
      <c r="Q642" s="174"/>
      <c r="R642" s="174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4"/>
      <c r="H644" s="174"/>
      <c r="I644" s="174"/>
      <c r="J644" s="174"/>
      <c r="K644" s="174"/>
      <c r="L644" s="174"/>
      <c r="M644" s="174"/>
      <c r="N644" s="174"/>
      <c r="O644" s="174"/>
      <c r="P644" s="174"/>
      <c r="Q644" s="174"/>
      <c r="R644" s="174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4"/>
      <c r="H646" s="174"/>
      <c r="I646" s="174"/>
      <c r="J646" s="174"/>
      <c r="K646" s="174"/>
      <c r="L646" s="174"/>
      <c r="M646" s="174"/>
      <c r="N646" s="174"/>
      <c r="O646" s="174"/>
      <c r="P646" s="174"/>
      <c r="Q646" s="174"/>
      <c r="R646" s="174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4"/>
      <c r="H648" s="174"/>
      <c r="I648" s="174"/>
      <c r="J648" s="174"/>
      <c r="K648" s="174"/>
      <c r="L648" s="174"/>
      <c r="M648" s="174"/>
      <c r="N648" s="174"/>
      <c r="O648" s="174"/>
      <c r="P648" s="174"/>
      <c r="Q648" s="174"/>
      <c r="R648" s="174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4"/>
      <c r="H650" s="174"/>
      <c r="I650" s="174"/>
      <c r="J650" s="174"/>
      <c r="K650" s="174"/>
      <c r="L650" s="174"/>
      <c r="M650" s="174"/>
      <c r="N650" s="174"/>
      <c r="O650" s="174"/>
      <c r="P650" s="174"/>
      <c r="Q650" s="174"/>
      <c r="R650" s="174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4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4"/>
      <c r="H654" s="174"/>
      <c r="I654" s="174"/>
      <c r="J654" s="174"/>
      <c r="K654" s="174"/>
      <c r="L654" s="174"/>
      <c r="M654" s="174"/>
      <c r="N654" s="174"/>
      <c r="O654" s="174"/>
      <c r="P654" s="174"/>
      <c r="Q654" s="174"/>
      <c r="R654" s="174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4"/>
      <c r="H656" s="174"/>
      <c r="I656" s="174"/>
      <c r="J656" s="174"/>
      <c r="K656" s="174"/>
      <c r="L656" s="174"/>
      <c r="M656" s="174"/>
      <c r="N656" s="174"/>
      <c r="O656" s="174"/>
      <c r="P656" s="174"/>
      <c r="Q656" s="174"/>
      <c r="R656" s="174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4"/>
      <c r="H658" s="174"/>
      <c r="I658" s="174"/>
      <c r="J658" s="174"/>
      <c r="K658" s="174"/>
      <c r="L658" s="174"/>
      <c r="M658" s="174"/>
      <c r="N658" s="174"/>
      <c r="O658" s="174"/>
      <c r="P658" s="174"/>
      <c r="Q658" s="174"/>
      <c r="R658" s="174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4"/>
      <c r="H660" s="174"/>
      <c r="I660" s="174"/>
      <c r="J660" s="174"/>
      <c r="K660" s="174"/>
      <c r="L660" s="174"/>
      <c r="M660" s="174"/>
      <c r="N660" s="174"/>
      <c r="O660" s="174"/>
      <c r="P660" s="174"/>
      <c r="Q660" s="174"/>
      <c r="R660" s="174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4"/>
      <c r="H662" s="174"/>
      <c r="I662" s="174"/>
      <c r="J662" s="174"/>
      <c r="K662" s="174"/>
      <c r="L662" s="174"/>
      <c r="M662" s="174"/>
      <c r="N662" s="174"/>
      <c r="O662" s="174"/>
      <c r="P662" s="174"/>
      <c r="Q662" s="174"/>
      <c r="R662" s="174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4"/>
      <c r="H664" s="174"/>
      <c r="I664" s="174"/>
      <c r="J664" s="174"/>
      <c r="K664" s="174"/>
      <c r="L664" s="174"/>
      <c r="M664" s="174"/>
      <c r="N664" s="174"/>
      <c r="O664" s="174"/>
      <c r="P664" s="174"/>
      <c r="Q664" s="174"/>
      <c r="R664" s="174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4"/>
      <c r="H666" s="174"/>
      <c r="I666" s="174"/>
      <c r="J666" s="174"/>
      <c r="K666" s="174"/>
      <c r="L666" s="174"/>
      <c r="M666" s="174"/>
      <c r="N666" s="174"/>
      <c r="O666" s="174"/>
      <c r="P666" s="174"/>
      <c r="Q666" s="174"/>
      <c r="R666" s="174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4"/>
      <c r="H668" s="174"/>
      <c r="I668" s="174"/>
      <c r="J668" s="174"/>
      <c r="K668" s="174"/>
      <c r="L668" s="174"/>
      <c r="M668" s="174"/>
      <c r="N668" s="174"/>
      <c r="O668" s="174"/>
      <c r="P668" s="174"/>
      <c r="Q668" s="174"/>
      <c r="R668" s="174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4"/>
      <c r="H670" s="174"/>
      <c r="I670" s="174"/>
      <c r="J670" s="174"/>
      <c r="K670" s="174"/>
      <c r="L670" s="174"/>
      <c r="M670" s="174"/>
      <c r="N670" s="174"/>
      <c r="O670" s="174"/>
      <c r="P670" s="174"/>
      <c r="Q670" s="174"/>
      <c r="R670" s="174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4"/>
      <c r="H672" s="174"/>
      <c r="I672" s="174"/>
      <c r="J672" s="174"/>
      <c r="K672" s="174"/>
      <c r="L672" s="174"/>
      <c r="M672" s="174"/>
      <c r="N672" s="174"/>
      <c r="O672" s="174"/>
      <c r="P672" s="174"/>
      <c r="Q672" s="174"/>
      <c r="R672" s="174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4"/>
      <c r="H674" s="174"/>
      <c r="I674" s="174"/>
      <c r="J674" s="174"/>
      <c r="K674" s="174"/>
      <c r="L674" s="174"/>
      <c r="M674" s="174"/>
      <c r="N674" s="174"/>
      <c r="O674" s="174"/>
      <c r="P674" s="174"/>
      <c r="Q674" s="174"/>
      <c r="R674" s="174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4"/>
      <c r="H676" s="174"/>
      <c r="I676" s="174"/>
      <c r="J676" s="174"/>
      <c r="K676" s="174"/>
      <c r="L676" s="174"/>
      <c r="M676" s="174"/>
      <c r="N676" s="174"/>
      <c r="O676" s="174"/>
      <c r="P676" s="174"/>
      <c r="Q676" s="174"/>
      <c r="R676" s="174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4"/>
      <c r="H678" s="174"/>
      <c r="I678" s="174"/>
      <c r="J678" s="174"/>
      <c r="K678" s="174"/>
      <c r="L678" s="174"/>
      <c r="M678" s="174"/>
      <c r="N678" s="174"/>
      <c r="O678" s="174"/>
      <c r="P678" s="174"/>
      <c r="Q678" s="174"/>
      <c r="R678" s="174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4"/>
      <c r="H680" s="174"/>
      <c r="I680" s="174"/>
      <c r="J680" s="174"/>
      <c r="K680" s="174"/>
      <c r="L680" s="174"/>
      <c r="M680" s="174"/>
      <c r="N680" s="174"/>
      <c r="O680" s="174"/>
      <c r="P680" s="174"/>
      <c r="Q680" s="174"/>
      <c r="R680" s="174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4"/>
      <c r="H682" s="174"/>
      <c r="I682" s="174"/>
      <c r="J682" s="174"/>
      <c r="K682" s="174"/>
      <c r="L682" s="174"/>
      <c r="M682" s="174"/>
      <c r="N682" s="174"/>
      <c r="O682" s="174"/>
      <c r="P682" s="174"/>
      <c r="Q682" s="174"/>
      <c r="R682" s="174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4"/>
      <c r="H684" s="174"/>
      <c r="I684" s="174"/>
      <c r="J684" s="174"/>
      <c r="K684" s="174"/>
      <c r="L684" s="174"/>
      <c r="M684" s="174"/>
      <c r="N684" s="174"/>
      <c r="O684" s="174"/>
      <c r="P684" s="174"/>
      <c r="Q684" s="174"/>
      <c r="R684" s="174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4"/>
      <c r="H686" s="174"/>
      <c r="I686" s="174"/>
      <c r="J686" s="174"/>
      <c r="K686" s="174"/>
      <c r="L686" s="174"/>
      <c r="M686" s="174"/>
      <c r="N686" s="174"/>
      <c r="O686" s="174"/>
      <c r="P686" s="174"/>
      <c r="Q686" s="174"/>
      <c r="R686" s="174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4"/>
      <c r="H688" s="174"/>
      <c r="I688" s="174"/>
      <c r="J688" s="174"/>
      <c r="K688" s="174"/>
      <c r="L688" s="174"/>
      <c r="M688" s="174"/>
      <c r="N688" s="174"/>
      <c r="O688" s="174"/>
      <c r="P688" s="174"/>
      <c r="Q688" s="174"/>
      <c r="R688" s="174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4"/>
      <c r="H690" s="174"/>
      <c r="I690" s="174"/>
      <c r="J690" s="174"/>
      <c r="K690" s="174"/>
      <c r="L690" s="174"/>
      <c r="M690" s="174"/>
      <c r="N690" s="174"/>
      <c r="O690" s="174"/>
      <c r="P690" s="174"/>
      <c r="Q690" s="174"/>
      <c r="R690" s="174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4"/>
      <c r="H692" s="174"/>
      <c r="I692" s="174"/>
      <c r="J692" s="174"/>
      <c r="K692" s="174"/>
      <c r="L692" s="174"/>
      <c r="M692" s="174"/>
      <c r="N692" s="174"/>
      <c r="O692" s="174"/>
      <c r="P692" s="174"/>
      <c r="Q692" s="174"/>
      <c r="R692" s="174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4"/>
      <c r="H694" s="174"/>
      <c r="I694" s="174"/>
      <c r="J694" s="174"/>
      <c r="K694" s="174"/>
      <c r="L694" s="174"/>
      <c r="M694" s="174"/>
      <c r="N694" s="174"/>
      <c r="O694" s="174"/>
      <c r="P694" s="174"/>
      <c r="Q694" s="174"/>
      <c r="R694" s="174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4"/>
      <c r="H696" s="174"/>
      <c r="I696" s="174"/>
      <c r="J696" s="174"/>
      <c r="K696" s="174"/>
      <c r="L696" s="174"/>
      <c r="M696" s="174"/>
      <c r="N696" s="174"/>
      <c r="O696" s="174"/>
      <c r="P696" s="174"/>
      <c r="Q696" s="174"/>
      <c r="R696" s="174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4"/>
      <c r="H698" s="174"/>
      <c r="I698" s="174"/>
      <c r="J698" s="174"/>
      <c r="K698" s="174"/>
      <c r="L698" s="174"/>
      <c r="M698" s="174"/>
      <c r="N698" s="174"/>
      <c r="O698" s="174"/>
      <c r="P698" s="174"/>
      <c r="Q698" s="174"/>
      <c r="R698" s="174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4"/>
      <c r="H700" s="174"/>
      <c r="I700" s="174"/>
      <c r="J700" s="174"/>
      <c r="K700" s="174"/>
      <c r="L700" s="174"/>
      <c r="M700" s="174"/>
      <c r="N700" s="174"/>
      <c r="O700" s="174"/>
      <c r="P700" s="174"/>
      <c r="Q700" s="174"/>
      <c r="R700" s="174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4"/>
      <c r="H702" s="174"/>
      <c r="I702" s="174"/>
      <c r="J702" s="174"/>
      <c r="K702" s="174"/>
      <c r="L702" s="174"/>
      <c r="M702" s="174"/>
      <c r="N702" s="174"/>
      <c r="O702" s="174"/>
      <c r="P702" s="174"/>
      <c r="Q702" s="174"/>
      <c r="R702" s="174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4"/>
      <c r="H704" s="174"/>
      <c r="I704" s="174"/>
      <c r="J704" s="174"/>
      <c r="K704" s="174"/>
      <c r="L704" s="174"/>
      <c r="M704" s="174"/>
      <c r="N704" s="174"/>
      <c r="O704" s="174"/>
      <c r="P704" s="174"/>
      <c r="Q704" s="174"/>
      <c r="R704" s="174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4"/>
      <c r="H706" s="174"/>
      <c r="I706" s="174"/>
      <c r="J706" s="174"/>
      <c r="K706" s="174"/>
      <c r="L706" s="174"/>
      <c r="M706" s="174"/>
      <c r="N706" s="174"/>
      <c r="O706" s="174"/>
      <c r="P706" s="174"/>
      <c r="Q706" s="174"/>
      <c r="R706" s="174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4"/>
      <c r="H708" s="174"/>
      <c r="I708" s="174"/>
      <c r="J708" s="174"/>
      <c r="K708" s="174"/>
      <c r="L708" s="174"/>
      <c r="M708" s="174"/>
      <c r="N708" s="174"/>
      <c r="O708" s="174"/>
      <c r="P708" s="174"/>
      <c r="Q708" s="174"/>
      <c r="R708" s="174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4"/>
      <c r="H710" s="174"/>
      <c r="I710" s="174"/>
      <c r="J710" s="174"/>
      <c r="K710" s="174"/>
      <c r="L710" s="174"/>
      <c r="M710" s="174"/>
      <c r="N710" s="174"/>
      <c r="O710" s="174"/>
      <c r="P710" s="174"/>
      <c r="Q710" s="174"/>
      <c r="R710" s="174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4"/>
      <c r="H712" s="174"/>
      <c r="I712" s="174"/>
      <c r="J712" s="174"/>
      <c r="K712" s="174"/>
      <c r="L712" s="174"/>
      <c r="M712" s="174"/>
      <c r="N712" s="174"/>
      <c r="O712" s="174"/>
      <c r="P712" s="174"/>
      <c r="Q712" s="174"/>
      <c r="R712" s="174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4"/>
      <c r="H714" s="174"/>
      <c r="I714" s="174"/>
      <c r="J714" s="174"/>
      <c r="K714" s="174"/>
      <c r="L714" s="174"/>
      <c r="M714" s="174"/>
      <c r="N714" s="174"/>
      <c r="O714" s="174"/>
      <c r="P714" s="174"/>
      <c r="Q714" s="174"/>
      <c r="R714" s="174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4"/>
      <c r="H716" s="174"/>
      <c r="I716" s="174"/>
      <c r="J716" s="174"/>
      <c r="K716" s="174"/>
      <c r="L716" s="174"/>
      <c r="M716" s="174"/>
      <c r="N716" s="174"/>
      <c r="O716" s="174"/>
      <c r="P716" s="174"/>
      <c r="Q716" s="174"/>
      <c r="R716" s="174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4"/>
      <c r="H718" s="174"/>
      <c r="I718" s="174"/>
      <c r="J718" s="174"/>
      <c r="K718" s="174"/>
      <c r="L718" s="174"/>
      <c r="M718" s="174"/>
      <c r="N718" s="174"/>
      <c r="O718" s="174"/>
      <c r="P718" s="174"/>
      <c r="Q718" s="174"/>
      <c r="R718" s="174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4"/>
      <c r="H720" s="174"/>
      <c r="I720" s="174"/>
      <c r="J720" s="174"/>
      <c r="K720" s="174"/>
      <c r="L720" s="174"/>
      <c r="M720" s="174"/>
      <c r="N720" s="174"/>
      <c r="O720" s="174"/>
      <c r="P720" s="174"/>
      <c r="Q720" s="174"/>
      <c r="R720" s="174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4"/>
      <c r="H722" s="174"/>
      <c r="I722" s="174"/>
      <c r="J722" s="174"/>
      <c r="K722" s="174"/>
      <c r="L722" s="174"/>
      <c r="M722" s="174"/>
      <c r="N722" s="174"/>
      <c r="O722" s="174"/>
      <c r="P722" s="174"/>
      <c r="Q722" s="174"/>
      <c r="R722" s="174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4"/>
      <c r="H724" s="174"/>
      <c r="I724" s="174"/>
      <c r="J724" s="174"/>
      <c r="K724" s="174"/>
      <c r="L724" s="174"/>
      <c r="M724" s="174"/>
      <c r="N724" s="174"/>
      <c r="O724" s="174"/>
      <c r="P724" s="174"/>
      <c r="Q724" s="174"/>
      <c r="R724" s="174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4"/>
      <c r="H726" s="174"/>
      <c r="I726" s="174"/>
      <c r="J726" s="174"/>
      <c r="K726" s="174"/>
      <c r="L726" s="174"/>
      <c r="M726" s="174"/>
      <c r="N726" s="174"/>
      <c r="O726" s="174"/>
      <c r="P726" s="174"/>
      <c r="Q726" s="174"/>
      <c r="R726" s="174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4"/>
      <c r="H728" s="174"/>
      <c r="I728" s="174"/>
      <c r="J728" s="174"/>
      <c r="K728" s="174"/>
      <c r="L728" s="174"/>
      <c r="M728" s="174"/>
      <c r="N728" s="174"/>
      <c r="O728" s="174"/>
      <c r="P728" s="174"/>
      <c r="Q728" s="174"/>
      <c r="R728" s="174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4"/>
      <c r="H730" s="174"/>
      <c r="I730" s="174"/>
      <c r="J730" s="174"/>
      <c r="K730" s="174"/>
      <c r="L730" s="174"/>
      <c r="M730" s="174"/>
      <c r="N730" s="174"/>
      <c r="O730" s="174"/>
      <c r="P730" s="174"/>
      <c r="Q730" s="174"/>
      <c r="R730" s="174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4"/>
      <c r="H732" s="174"/>
      <c r="I732" s="174"/>
      <c r="J732" s="174"/>
      <c r="K732" s="174"/>
      <c r="L732" s="174"/>
      <c r="M732" s="174"/>
      <c r="N732" s="174"/>
      <c r="O732" s="174"/>
      <c r="P732" s="174"/>
      <c r="Q732" s="174"/>
      <c r="R732" s="174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4"/>
      <c r="H734" s="174"/>
      <c r="I734" s="174"/>
      <c r="J734" s="174"/>
      <c r="K734" s="174"/>
      <c r="L734" s="174"/>
      <c r="M734" s="174"/>
      <c r="N734" s="174"/>
      <c r="O734" s="174"/>
      <c r="P734" s="174"/>
      <c r="Q734" s="174"/>
      <c r="R734" s="174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4"/>
      <c r="H736" s="174"/>
      <c r="I736" s="174"/>
      <c r="J736" s="174"/>
      <c r="K736" s="174"/>
      <c r="L736" s="174"/>
      <c r="M736" s="174"/>
      <c r="N736" s="174"/>
      <c r="O736" s="174"/>
      <c r="P736" s="174"/>
      <c r="Q736" s="174"/>
      <c r="R736" s="174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4"/>
      <c r="H738" s="174"/>
      <c r="I738" s="174"/>
      <c r="J738" s="174"/>
      <c r="K738" s="174"/>
      <c r="L738" s="174"/>
      <c r="M738" s="174"/>
      <c r="N738" s="174"/>
      <c r="O738" s="174"/>
      <c r="P738" s="174"/>
      <c r="Q738" s="174"/>
      <c r="R738" s="174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4"/>
      <c r="H740" s="174"/>
      <c r="I740" s="174"/>
      <c r="J740" s="174"/>
      <c r="K740" s="174"/>
      <c r="L740" s="174"/>
      <c r="M740" s="174"/>
      <c r="N740" s="174"/>
      <c r="O740" s="174"/>
      <c r="P740" s="174"/>
      <c r="Q740" s="174"/>
      <c r="R740" s="174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4"/>
      <c r="H742" s="174"/>
      <c r="I742" s="174"/>
      <c r="J742" s="174"/>
      <c r="K742" s="174"/>
      <c r="L742" s="174"/>
      <c r="M742" s="174"/>
      <c r="N742" s="174"/>
      <c r="O742" s="174"/>
      <c r="P742" s="174"/>
      <c r="Q742" s="174"/>
      <c r="R742" s="174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4"/>
      <c r="H744" s="174"/>
      <c r="I744" s="174"/>
      <c r="J744" s="174"/>
      <c r="K744" s="174"/>
      <c r="L744" s="174"/>
      <c r="M744" s="174"/>
      <c r="N744" s="174"/>
      <c r="O744" s="174"/>
      <c r="P744" s="174"/>
      <c r="Q744" s="174"/>
      <c r="R744" s="174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4"/>
      <c r="H746" s="174"/>
      <c r="I746" s="174"/>
      <c r="J746" s="174"/>
      <c r="K746" s="174"/>
      <c r="L746" s="174"/>
      <c r="M746" s="174"/>
      <c r="N746" s="174"/>
      <c r="O746" s="174"/>
      <c r="P746" s="174"/>
      <c r="Q746" s="174"/>
      <c r="R746" s="174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4"/>
      <c r="H748" s="174"/>
      <c r="I748" s="174"/>
      <c r="J748" s="174"/>
      <c r="K748" s="174"/>
      <c r="L748" s="174"/>
      <c r="M748" s="174"/>
      <c r="N748" s="174"/>
      <c r="O748" s="174"/>
      <c r="P748" s="174"/>
      <c r="Q748" s="174"/>
      <c r="R748" s="174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4"/>
      <c r="H750" s="174"/>
      <c r="I750" s="174"/>
      <c r="J750" s="174"/>
      <c r="K750" s="174"/>
      <c r="L750" s="174"/>
      <c r="M750" s="174"/>
      <c r="N750" s="174"/>
      <c r="O750" s="174"/>
      <c r="P750" s="174"/>
      <c r="Q750" s="174"/>
      <c r="R750" s="174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4"/>
      <c r="H752" s="174"/>
      <c r="I752" s="174"/>
      <c r="J752" s="174"/>
      <c r="K752" s="174"/>
      <c r="L752" s="174"/>
      <c r="M752" s="174"/>
      <c r="N752" s="174"/>
      <c r="O752" s="174"/>
      <c r="P752" s="174"/>
      <c r="Q752" s="174"/>
      <c r="R752" s="174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4"/>
      <c r="H754" s="174"/>
      <c r="I754" s="174"/>
      <c r="J754" s="174"/>
      <c r="K754" s="174"/>
      <c r="L754" s="174"/>
      <c r="M754" s="174"/>
      <c r="N754" s="174"/>
      <c r="O754" s="174"/>
      <c r="P754" s="174"/>
      <c r="Q754" s="174"/>
      <c r="R754" s="174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4"/>
      <c r="H756" s="174"/>
      <c r="I756" s="174"/>
      <c r="J756" s="174"/>
      <c r="K756" s="174"/>
      <c r="L756" s="174"/>
      <c r="M756" s="174"/>
      <c r="N756" s="174"/>
      <c r="O756" s="174"/>
      <c r="P756" s="174"/>
      <c r="Q756" s="174"/>
      <c r="R756" s="174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4"/>
      <c r="H758" s="174"/>
      <c r="I758" s="174"/>
      <c r="J758" s="174"/>
      <c r="K758" s="174"/>
      <c r="L758" s="174"/>
      <c r="M758" s="174"/>
      <c r="N758" s="174"/>
      <c r="O758" s="174"/>
      <c r="P758" s="174"/>
      <c r="Q758" s="174"/>
      <c r="R758" s="174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4"/>
      <c r="H760" s="174"/>
      <c r="I760" s="174"/>
      <c r="J760" s="174"/>
      <c r="K760" s="174"/>
      <c r="L760" s="174"/>
      <c r="M760" s="174"/>
      <c r="N760" s="174"/>
      <c r="O760" s="174"/>
      <c r="P760" s="174"/>
      <c r="Q760" s="174"/>
      <c r="R760" s="174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4"/>
      <c r="H762" s="174"/>
      <c r="I762" s="174"/>
      <c r="J762" s="174"/>
      <c r="K762" s="174"/>
      <c r="L762" s="174"/>
      <c r="M762" s="174"/>
      <c r="N762" s="174"/>
      <c r="O762" s="174"/>
      <c r="P762" s="174"/>
      <c r="Q762" s="174"/>
      <c r="R762" s="174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4"/>
      <c r="H764" s="174"/>
      <c r="I764" s="174"/>
      <c r="J764" s="174"/>
      <c r="K764" s="174"/>
      <c r="L764" s="174"/>
      <c r="M764" s="174"/>
      <c r="N764" s="174"/>
      <c r="O764" s="174"/>
      <c r="P764" s="174"/>
      <c r="Q764" s="174"/>
      <c r="R764" s="174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4"/>
      <c r="H766" s="174"/>
      <c r="I766" s="174"/>
      <c r="J766" s="174"/>
      <c r="K766" s="174"/>
      <c r="L766" s="174"/>
      <c r="M766" s="174"/>
      <c r="N766" s="174"/>
      <c r="O766" s="174"/>
      <c r="P766" s="174"/>
      <c r="Q766" s="174"/>
      <c r="R766" s="174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4"/>
      <c r="H768" s="174"/>
      <c r="I768" s="174"/>
      <c r="J768" s="174"/>
      <c r="K768" s="174"/>
      <c r="L768" s="174"/>
      <c r="M768" s="174"/>
      <c r="N768" s="174"/>
      <c r="O768" s="174"/>
      <c r="P768" s="174"/>
      <c r="Q768" s="174"/>
      <c r="R768" s="174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4"/>
      <c r="H770" s="174"/>
      <c r="I770" s="174"/>
      <c r="J770" s="174"/>
      <c r="K770" s="174"/>
      <c r="L770" s="174"/>
      <c r="M770" s="174"/>
      <c r="N770" s="174"/>
      <c r="O770" s="174"/>
      <c r="P770" s="174"/>
      <c r="Q770" s="174"/>
      <c r="R770" s="174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4"/>
      <c r="H772" s="174"/>
      <c r="I772" s="174"/>
      <c r="J772" s="174"/>
      <c r="K772" s="174"/>
      <c r="L772" s="174"/>
      <c r="M772" s="174"/>
      <c r="N772" s="174"/>
      <c r="O772" s="174"/>
      <c r="P772" s="174"/>
      <c r="Q772" s="174"/>
      <c r="R772" s="174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4"/>
      <c r="H774" s="174"/>
      <c r="I774" s="174"/>
      <c r="J774" s="174"/>
      <c r="K774" s="174"/>
      <c r="L774" s="174"/>
      <c r="M774" s="174"/>
      <c r="N774" s="174"/>
      <c r="O774" s="174"/>
      <c r="P774" s="174"/>
      <c r="Q774" s="174"/>
      <c r="R774" s="174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4"/>
      <c r="H776" s="174"/>
      <c r="I776" s="174"/>
      <c r="J776" s="174"/>
      <c r="K776" s="174"/>
      <c r="L776" s="174"/>
      <c r="M776" s="174"/>
      <c r="N776" s="174"/>
      <c r="O776" s="174"/>
      <c r="P776" s="174"/>
      <c r="Q776" s="174"/>
      <c r="R776" s="174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4"/>
      <c r="H778" s="174"/>
      <c r="I778" s="174"/>
      <c r="J778" s="174"/>
      <c r="K778" s="174"/>
      <c r="L778" s="174"/>
      <c r="M778" s="174"/>
      <c r="N778" s="174"/>
      <c r="O778" s="174"/>
      <c r="P778" s="174"/>
      <c r="Q778" s="174"/>
      <c r="R778" s="174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4"/>
      <c r="H780" s="174"/>
      <c r="I780" s="174"/>
      <c r="J780" s="174"/>
      <c r="K780" s="174"/>
      <c r="L780" s="174"/>
      <c r="M780" s="174"/>
      <c r="N780" s="174"/>
      <c r="O780" s="174"/>
      <c r="P780" s="174"/>
      <c r="Q780" s="174"/>
      <c r="R780" s="174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4"/>
      <c r="H782" s="174"/>
      <c r="I782" s="174"/>
      <c r="J782" s="174"/>
      <c r="K782" s="174"/>
      <c r="L782" s="174"/>
      <c r="M782" s="174"/>
      <c r="N782" s="174"/>
      <c r="O782" s="174"/>
      <c r="P782" s="174"/>
      <c r="Q782" s="174"/>
      <c r="R782" s="174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4"/>
      <c r="H784" s="174"/>
      <c r="I784" s="174"/>
      <c r="J784" s="174"/>
      <c r="K784" s="174"/>
      <c r="L784" s="174"/>
      <c r="M784" s="174"/>
      <c r="N784" s="174"/>
      <c r="O784" s="174"/>
      <c r="P784" s="174"/>
      <c r="Q784" s="174"/>
      <c r="R784" s="174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4"/>
      <c r="H788" s="174"/>
      <c r="I788" s="174"/>
      <c r="J788" s="174"/>
      <c r="K788" s="174"/>
      <c r="L788" s="174"/>
      <c r="M788" s="174"/>
      <c r="N788" s="174"/>
      <c r="O788" s="174"/>
      <c r="P788" s="174"/>
      <c r="Q788" s="174"/>
      <c r="R788" s="174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4"/>
      <c r="H790" s="174"/>
      <c r="I790" s="174"/>
      <c r="J790" s="174"/>
      <c r="K790" s="174"/>
      <c r="L790" s="174"/>
      <c r="M790" s="174"/>
      <c r="N790" s="174"/>
      <c r="O790" s="174"/>
      <c r="P790" s="174"/>
      <c r="Q790" s="174"/>
      <c r="R790" s="174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4"/>
      <c r="H792" s="174"/>
      <c r="I792" s="174"/>
      <c r="J792" s="174"/>
      <c r="K792" s="174"/>
      <c r="L792" s="174"/>
      <c r="M792" s="174"/>
      <c r="N792" s="174"/>
      <c r="O792" s="174"/>
      <c r="P792" s="174"/>
      <c r="Q792" s="174"/>
      <c r="R792" s="174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4"/>
      <c r="H794" s="174"/>
      <c r="I794" s="174"/>
      <c r="J794" s="174"/>
      <c r="K794" s="174"/>
      <c r="L794" s="174"/>
      <c r="M794" s="174"/>
      <c r="N794" s="174"/>
      <c r="O794" s="174"/>
      <c r="P794" s="174"/>
      <c r="Q794" s="174"/>
      <c r="R794" s="174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4"/>
      <c r="H796" s="174"/>
      <c r="I796" s="174"/>
      <c r="J796" s="174"/>
      <c r="K796" s="174"/>
      <c r="L796" s="174"/>
      <c r="M796" s="174"/>
      <c r="N796" s="174"/>
      <c r="O796" s="174"/>
      <c r="P796" s="174"/>
      <c r="Q796" s="174"/>
      <c r="R796" s="174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4"/>
      <c r="H798" s="174"/>
      <c r="I798" s="174"/>
      <c r="J798" s="174"/>
      <c r="K798" s="174"/>
      <c r="L798" s="174"/>
      <c r="M798" s="174"/>
      <c r="N798" s="174"/>
      <c r="O798" s="174"/>
      <c r="P798" s="174"/>
      <c r="Q798" s="174"/>
      <c r="R798" s="174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4"/>
      <c r="H800" s="174"/>
      <c r="I800" s="174"/>
      <c r="J800" s="174"/>
      <c r="K800" s="174"/>
      <c r="L800" s="174"/>
      <c r="M800" s="174"/>
      <c r="N800" s="174"/>
      <c r="O800" s="174"/>
      <c r="P800" s="174"/>
      <c r="Q800" s="174"/>
      <c r="R800" s="174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4"/>
      <c r="H802" s="174"/>
      <c r="I802" s="174"/>
      <c r="J802" s="174"/>
      <c r="K802" s="174"/>
      <c r="L802" s="174"/>
      <c r="M802" s="174"/>
      <c r="N802" s="174"/>
      <c r="O802" s="174"/>
      <c r="P802" s="174"/>
      <c r="Q802" s="174"/>
      <c r="R802" s="174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4"/>
      <c r="H804" s="174"/>
      <c r="I804" s="174"/>
      <c r="J804" s="174"/>
      <c r="K804" s="174"/>
      <c r="L804" s="174"/>
      <c r="M804" s="174"/>
      <c r="N804" s="174"/>
      <c r="O804" s="174"/>
      <c r="P804" s="174"/>
      <c r="Q804" s="174"/>
      <c r="R804" s="174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4"/>
      <c r="H806" s="174"/>
      <c r="I806" s="174"/>
      <c r="J806" s="174"/>
      <c r="K806" s="174"/>
      <c r="L806" s="174"/>
      <c r="M806" s="174"/>
      <c r="N806" s="174"/>
      <c r="O806" s="174"/>
      <c r="P806" s="174"/>
      <c r="Q806" s="174"/>
      <c r="R806" s="174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4"/>
      <c r="H808" s="174"/>
      <c r="I808" s="174"/>
      <c r="J808" s="174"/>
      <c r="K808" s="174"/>
      <c r="L808" s="174"/>
      <c r="M808" s="174"/>
      <c r="N808" s="174"/>
      <c r="O808" s="174"/>
      <c r="P808" s="174"/>
      <c r="Q808" s="174"/>
      <c r="R808" s="174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4"/>
      <c r="H810" s="174"/>
      <c r="I810" s="174"/>
      <c r="J810" s="174"/>
      <c r="K810" s="174"/>
      <c r="L810" s="174"/>
      <c r="M810" s="174"/>
      <c r="N810" s="174"/>
      <c r="O810" s="174"/>
      <c r="P810" s="174"/>
      <c r="Q810" s="174"/>
      <c r="R810" s="174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4"/>
      <c r="H812" s="174"/>
      <c r="I812" s="174"/>
      <c r="J812" s="174"/>
      <c r="K812" s="174"/>
      <c r="L812" s="174"/>
      <c r="M812" s="174"/>
      <c r="N812" s="174"/>
      <c r="O812" s="174"/>
      <c r="P812" s="174"/>
      <c r="Q812" s="174"/>
      <c r="R812" s="174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4"/>
      <c r="H814" s="174"/>
      <c r="I814" s="174"/>
      <c r="J814" s="174"/>
      <c r="K814" s="174"/>
      <c r="L814" s="174"/>
      <c r="M814" s="174"/>
      <c r="N814" s="174"/>
      <c r="O814" s="174"/>
      <c r="P814" s="174"/>
      <c r="Q814" s="174"/>
      <c r="R814" s="174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4"/>
      <c r="H816" s="174"/>
      <c r="I816" s="174"/>
      <c r="J816" s="174"/>
      <c r="K816" s="174"/>
      <c r="L816" s="174"/>
      <c r="M816" s="174"/>
      <c r="N816" s="174"/>
      <c r="O816" s="174"/>
      <c r="P816" s="174"/>
      <c r="Q816" s="174"/>
      <c r="R816" s="174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4"/>
      <c r="H818" s="174"/>
      <c r="I818" s="174"/>
      <c r="J818" s="174"/>
      <c r="K818" s="174"/>
      <c r="L818" s="174"/>
      <c r="M818" s="174"/>
      <c r="N818" s="174"/>
      <c r="O818" s="174"/>
      <c r="P818" s="174"/>
      <c r="Q818" s="174"/>
      <c r="R818" s="174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4"/>
      <c r="H820" s="174"/>
      <c r="I820" s="174"/>
      <c r="J820" s="174"/>
      <c r="K820" s="174"/>
      <c r="L820" s="174"/>
      <c r="M820" s="174"/>
      <c r="N820" s="174"/>
      <c r="O820" s="174"/>
      <c r="P820" s="174"/>
      <c r="Q820" s="174"/>
      <c r="R820" s="174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4"/>
      <c r="H822" s="174"/>
      <c r="I822" s="174"/>
      <c r="J822" s="174"/>
      <c r="K822" s="174"/>
      <c r="L822" s="174"/>
      <c r="M822" s="174"/>
      <c r="N822" s="174"/>
      <c r="O822" s="174"/>
      <c r="P822" s="174"/>
      <c r="Q822" s="174"/>
      <c r="R822" s="174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4"/>
      <c r="H824" s="174"/>
      <c r="I824" s="174"/>
      <c r="J824" s="174"/>
      <c r="K824" s="174"/>
      <c r="L824" s="174"/>
      <c r="M824" s="174"/>
      <c r="N824" s="174"/>
      <c r="O824" s="174"/>
      <c r="P824" s="174"/>
      <c r="Q824" s="174"/>
      <c r="R824" s="174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4"/>
      <c r="H826" s="174"/>
      <c r="I826" s="174"/>
      <c r="J826" s="174"/>
      <c r="K826" s="174"/>
      <c r="L826" s="174"/>
      <c r="M826" s="174"/>
      <c r="N826" s="174"/>
      <c r="O826" s="174"/>
      <c r="P826" s="174"/>
      <c r="Q826" s="174"/>
      <c r="R826" s="174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4"/>
      <c r="H828" s="174"/>
      <c r="I828" s="174"/>
      <c r="J828" s="174"/>
      <c r="K828" s="174"/>
      <c r="L828" s="174"/>
      <c r="M828" s="174"/>
      <c r="N828" s="174"/>
      <c r="O828" s="174"/>
      <c r="P828" s="174"/>
      <c r="Q828" s="174"/>
      <c r="R828" s="174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4"/>
      <c r="H830" s="174"/>
      <c r="I830" s="174"/>
      <c r="J830" s="174"/>
      <c r="K830" s="174"/>
      <c r="L830" s="174"/>
      <c r="M830" s="174"/>
      <c r="N830" s="174"/>
      <c r="O830" s="174"/>
      <c r="P830" s="174"/>
      <c r="Q830" s="174"/>
      <c r="R830" s="174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4"/>
      <c r="H832" s="174"/>
      <c r="I832" s="174"/>
      <c r="J832" s="174"/>
      <c r="K832" s="174"/>
      <c r="L832" s="174"/>
      <c r="M832" s="174"/>
      <c r="N832" s="174"/>
      <c r="O832" s="174"/>
      <c r="P832" s="174"/>
      <c r="Q832" s="174"/>
      <c r="R832" s="174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4"/>
      <c r="H834" s="174"/>
      <c r="I834" s="174"/>
      <c r="J834" s="174"/>
      <c r="K834" s="174"/>
      <c r="L834" s="174"/>
      <c r="M834" s="174"/>
      <c r="N834" s="174"/>
      <c r="O834" s="174"/>
      <c r="P834" s="174"/>
      <c r="Q834" s="174"/>
      <c r="R834" s="174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4"/>
      <c r="H836" s="174"/>
      <c r="I836" s="174"/>
      <c r="J836" s="174"/>
      <c r="K836" s="174"/>
      <c r="L836" s="174"/>
      <c r="M836" s="174"/>
      <c r="N836" s="174"/>
      <c r="O836" s="174"/>
      <c r="P836" s="174"/>
      <c r="Q836" s="174"/>
      <c r="R836" s="174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4"/>
      <c r="H838" s="174"/>
      <c r="I838" s="174"/>
      <c r="J838" s="174"/>
      <c r="K838" s="174"/>
      <c r="L838" s="174"/>
      <c r="M838" s="174"/>
      <c r="N838" s="174"/>
      <c r="O838" s="174"/>
      <c r="P838" s="174"/>
      <c r="Q838" s="174"/>
      <c r="R838" s="174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4"/>
      <c r="H840" s="174"/>
      <c r="I840" s="174"/>
      <c r="J840" s="174"/>
      <c r="K840" s="174"/>
      <c r="L840" s="174"/>
      <c r="M840" s="174"/>
      <c r="N840" s="174"/>
      <c r="O840" s="174"/>
      <c r="P840" s="174"/>
      <c r="Q840" s="174"/>
      <c r="R840" s="174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4"/>
      <c r="H842" s="174"/>
      <c r="I842" s="174"/>
      <c r="J842" s="174"/>
      <c r="K842" s="174"/>
      <c r="L842" s="174"/>
      <c r="M842" s="174"/>
      <c r="N842" s="174"/>
      <c r="O842" s="174"/>
      <c r="P842" s="174"/>
      <c r="Q842" s="174"/>
      <c r="R842" s="174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4"/>
      <c r="H844" s="174"/>
      <c r="I844" s="174"/>
      <c r="J844" s="174"/>
      <c r="K844" s="174"/>
      <c r="L844" s="174"/>
      <c r="M844" s="174"/>
      <c r="N844" s="174"/>
      <c r="O844" s="174"/>
      <c r="P844" s="174"/>
      <c r="Q844" s="174"/>
      <c r="R844" s="174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4"/>
      <c r="H846" s="174"/>
      <c r="I846" s="174"/>
      <c r="J846" s="174"/>
      <c r="K846" s="174"/>
      <c r="L846" s="174"/>
      <c r="M846" s="174"/>
      <c r="N846" s="174"/>
      <c r="O846" s="174"/>
      <c r="P846" s="174"/>
      <c r="Q846" s="174"/>
      <c r="R846" s="174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4"/>
      <c r="H848" s="174"/>
      <c r="I848" s="174"/>
      <c r="J848" s="174"/>
      <c r="K848" s="174"/>
      <c r="L848" s="174"/>
      <c r="M848" s="174"/>
      <c r="N848" s="174"/>
      <c r="O848" s="174"/>
      <c r="P848" s="174"/>
      <c r="Q848" s="174"/>
      <c r="R848" s="174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4"/>
      <c r="H850" s="174"/>
      <c r="I850" s="174"/>
      <c r="J850" s="174"/>
      <c r="K850" s="174"/>
      <c r="L850" s="174"/>
      <c r="M850" s="174"/>
      <c r="N850" s="174"/>
      <c r="O850" s="174"/>
      <c r="P850" s="174"/>
      <c r="Q850" s="174"/>
      <c r="R850" s="174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4"/>
      <c r="H852" s="174"/>
      <c r="I852" s="174"/>
      <c r="J852" s="174"/>
      <c r="K852" s="174"/>
      <c r="L852" s="174"/>
      <c r="M852" s="174"/>
      <c r="N852" s="174"/>
      <c r="O852" s="174"/>
      <c r="P852" s="174"/>
      <c r="Q852" s="174"/>
      <c r="R852" s="174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4"/>
      <c r="H854" s="174"/>
      <c r="I854" s="174"/>
      <c r="J854" s="174"/>
      <c r="K854" s="174"/>
      <c r="L854" s="174"/>
      <c r="M854" s="174"/>
      <c r="N854" s="174"/>
      <c r="O854" s="174"/>
      <c r="P854" s="174"/>
      <c r="Q854" s="174"/>
      <c r="R854" s="174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74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4"/>
      <c r="H858" s="174"/>
      <c r="I858" s="174"/>
      <c r="J858" s="174"/>
      <c r="K858" s="174"/>
      <c r="L858" s="174"/>
      <c r="M858" s="174"/>
      <c r="N858" s="174"/>
      <c r="O858" s="174"/>
      <c r="P858" s="174"/>
      <c r="Q858" s="174"/>
      <c r="R858" s="174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4"/>
      <c r="H860" s="174"/>
      <c r="I860" s="174"/>
      <c r="J860" s="174"/>
      <c r="K860" s="174"/>
      <c r="L860" s="174"/>
      <c r="M860" s="174"/>
      <c r="N860" s="174"/>
      <c r="O860" s="174"/>
      <c r="P860" s="174"/>
      <c r="Q860" s="174"/>
      <c r="R860" s="174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4"/>
      <c r="H862" s="174"/>
      <c r="I862" s="174"/>
      <c r="J862" s="174"/>
      <c r="K862" s="174"/>
      <c r="L862" s="174"/>
      <c r="M862" s="174"/>
      <c r="N862" s="174"/>
      <c r="O862" s="174"/>
      <c r="P862" s="174"/>
      <c r="Q862" s="174"/>
      <c r="R862" s="174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4"/>
      <c r="H864" s="174"/>
      <c r="I864" s="174"/>
      <c r="J864" s="174"/>
      <c r="K864" s="174"/>
      <c r="L864" s="174"/>
      <c r="M864" s="174"/>
      <c r="N864" s="174"/>
      <c r="O864" s="174"/>
      <c r="P864" s="174"/>
      <c r="Q864" s="174"/>
      <c r="R864" s="174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4"/>
      <c r="H866" s="174"/>
      <c r="I866" s="174"/>
      <c r="J866" s="174"/>
      <c r="K866" s="174"/>
      <c r="L866" s="174"/>
      <c r="M866" s="174"/>
      <c r="N866" s="174"/>
      <c r="O866" s="174"/>
      <c r="P866" s="174"/>
      <c r="Q866" s="174"/>
      <c r="R866" s="174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4"/>
      <c r="H868" s="174"/>
      <c r="I868" s="174"/>
      <c r="J868" s="174"/>
      <c r="K868" s="174"/>
      <c r="L868" s="174"/>
      <c r="M868" s="174"/>
      <c r="N868" s="174"/>
      <c r="O868" s="174"/>
      <c r="P868" s="174"/>
      <c r="Q868" s="174"/>
      <c r="R868" s="174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4"/>
      <c r="H870" s="174"/>
      <c r="I870" s="174"/>
      <c r="J870" s="174"/>
      <c r="K870" s="174"/>
      <c r="L870" s="174"/>
      <c r="M870" s="174"/>
      <c r="N870" s="174"/>
      <c r="O870" s="174"/>
      <c r="P870" s="174"/>
      <c r="Q870" s="174"/>
      <c r="R870" s="174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4"/>
      <c r="H872" s="174"/>
      <c r="I872" s="174"/>
      <c r="J872" s="174"/>
      <c r="K872" s="174"/>
      <c r="L872" s="174"/>
      <c r="M872" s="174"/>
      <c r="N872" s="174"/>
      <c r="O872" s="174"/>
      <c r="P872" s="174"/>
      <c r="Q872" s="174"/>
      <c r="R872" s="174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4"/>
      <c r="H874" s="174"/>
      <c r="I874" s="174"/>
      <c r="J874" s="174"/>
      <c r="K874" s="174"/>
      <c r="L874" s="174"/>
      <c r="M874" s="174"/>
      <c r="N874" s="174"/>
      <c r="O874" s="174"/>
      <c r="P874" s="174"/>
      <c r="Q874" s="174"/>
      <c r="R874" s="174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4"/>
      <c r="H876" s="174"/>
      <c r="I876" s="174"/>
      <c r="J876" s="174"/>
      <c r="K876" s="174"/>
      <c r="L876" s="174"/>
      <c r="M876" s="174"/>
      <c r="N876" s="174"/>
      <c r="O876" s="174"/>
      <c r="P876" s="174"/>
      <c r="Q876" s="174"/>
      <c r="R876" s="174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4"/>
      <c r="H878" s="174"/>
      <c r="I878" s="174"/>
      <c r="J878" s="174"/>
      <c r="K878" s="174"/>
      <c r="L878" s="174"/>
      <c r="M878" s="174"/>
      <c r="N878" s="174"/>
      <c r="O878" s="174"/>
      <c r="P878" s="174"/>
      <c r="Q878" s="174"/>
      <c r="R878" s="174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4"/>
      <c r="H880" s="174"/>
      <c r="I880" s="174"/>
      <c r="J880" s="174"/>
      <c r="K880" s="174"/>
      <c r="L880" s="174"/>
      <c r="M880" s="174"/>
      <c r="N880" s="174"/>
      <c r="O880" s="174"/>
      <c r="P880" s="174"/>
      <c r="Q880" s="174"/>
      <c r="R880" s="174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4"/>
      <c r="H882" s="174"/>
      <c r="I882" s="174"/>
      <c r="J882" s="174"/>
      <c r="K882" s="174"/>
      <c r="L882" s="174"/>
      <c r="M882" s="174"/>
      <c r="N882" s="174"/>
      <c r="O882" s="174"/>
      <c r="P882" s="174"/>
      <c r="Q882" s="174"/>
      <c r="R882" s="174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4"/>
      <c r="H884" s="174"/>
      <c r="I884" s="174"/>
      <c r="J884" s="174"/>
      <c r="K884" s="174"/>
      <c r="L884" s="174"/>
      <c r="M884" s="174"/>
      <c r="N884" s="174"/>
      <c r="O884" s="174"/>
      <c r="P884" s="174"/>
      <c r="Q884" s="174"/>
      <c r="R884" s="174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4"/>
      <c r="H886" s="174"/>
      <c r="I886" s="174"/>
      <c r="J886" s="174"/>
      <c r="K886" s="174"/>
      <c r="L886" s="174"/>
      <c r="M886" s="174"/>
      <c r="N886" s="174"/>
      <c r="O886" s="174"/>
      <c r="P886" s="174"/>
      <c r="Q886" s="174"/>
      <c r="R886" s="174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4"/>
      <c r="H888" s="174"/>
      <c r="I888" s="174"/>
      <c r="J888" s="174"/>
      <c r="K888" s="174"/>
      <c r="L888" s="174"/>
      <c r="M888" s="174"/>
      <c r="N888" s="174"/>
      <c r="O888" s="174"/>
      <c r="P888" s="174"/>
      <c r="Q888" s="174"/>
      <c r="R888" s="174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4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4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4"/>
      <c r="H894" s="174"/>
      <c r="I894" s="174"/>
      <c r="J894" s="174"/>
      <c r="K894" s="174"/>
      <c r="L894" s="174"/>
      <c r="M894" s="174"/>
      <c r="N894" s="174"/>
      <c r="O894" s="174"/>
      <c r="P894" s="174"/>
      <c r="Q894" s="174"/>
      <c r="R894" s="174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4"/>
      <c r="H896" s="174"/>
      <c r="I896" s="174"/>
      <c r="J896" s="174"/>
      <c r="K896" s="174"/>
      <c r="L896" s="174"/>
      <c r="M896" s="174"/>
      <c r="N896" s="174"/>
      <c r="O896" s="174"/>
      <c r="P896" s="174"/>
      <c r="Q896" s="174"/>
      <c r="R896" s="174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4"/>
      <c r="H898" s="174"/>
      <c r="I898" s="174"/>
      <c r="J898" s="174"/>
      <c r="K898" s="174"/>
      <c r="L898" s="174"/>
      <c r="M898" s="174"/>
      <c r="N898" s="174"/>
      <c r="O898" s="174"/>
      <c r="P898" s="174"/>
      <c r="Q898" s="174"/>
      <c r="R898" s="174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4"/>
      <c r="H900" s="174"/>
      <c r="I900" s="174"/>
      <c r="J900" s="174"/>
      <c r="K900" s="174"/>
      <c r="L900" s="174"/>
      <c r="M900" s="174"/>
      <c r="N900" s="174"/>
      <c r="O900" s="174"/>
      <c r="P900" s="174"/>
      <c r="Q900" s="174"/>
      <c r="R900" s="174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4"/>
      <c r="H902" s="174"/>
      <c r="I902" s="174"/>
      <c r="J902" s="174"/>
      <c r="K902" s="174"/>
      <c r="L902" s="174"/>
      <c r="M902" s="174"/>
      <c r="N902" s="174"/>
      <c r="O902" s="174"/>
      <c r="P902" s="174"/>
      <c r="Q902" s="174"/>
      <c r="R902" s="174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4"/>
      <c r="H904" s="174"/>
      <c r="I904" s="174"/>
      <c r="J904" s="174"/>
      <c r="K904" s="174"/>
      <c r="L904" s="174"/>
      <c r="M904" s="174"/>
      <c r="N904" s="174"/>
      <c r="O904" s="174"/>
      <c r="P904" s="174"/>
      <c r="Q904" s="174"/>
      <c r="R904" s="174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4"/>
      <c r="H906" s="174"/>
      <c r="I906" s="174"/>
      <c r="J906" s="174"/>
      <c r="K906" s="174"/>
      <c r="L906" s="174"/>
      <c r="M906" s="174"/>
      <c r="N906" s="174"/>
      <c r="O906" s="174"/>
      <c r="P906" s="174"/>
      <c r="Q906" s="174"/>
      <c r="R906" s="174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4"/>
      <c r="H908" s="174"/>
      <c r="I908" s="174"/>
      <c r="J908" s="174"/>
      <c r="K908" s="174"/>
      <c r="L908" s="174"/>
      <c r="M908" s="174"/>
      <c r="N908" s="174"/>
      <c r="O908" s="174"/>
      <c r="P908" s="174"/>
      <c r="Q908" s="174"/>
      <c r="R908" s="174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4"/>
      <c r="H910" s="174"/>
      <c r="I910" s="174"/>
      <c r="J910" s="174"/>
      <c r="K910" s="174"/>
      <c r="L910" s="174"/>
      <c r="M910" s="174"/>
      <c r="N910" s="174"/>
      <c r="O910" s="174"/>
      <c r="P910" s="174"/>
      <c r="Q910" s="174"/>
      <c r="R910" s="174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4"/>
      <c r="H912" s="174"/>
      <c r="I912" s="174"/>
      <c r="J912" s="174"/>
      <c r="K912" s="174"/>
      <c r="L912" s="174"/>
      <c r="M912" s="174"/>
      <c r="N912" s="174"/>
      <c r="O912" s="174"/>
      <c r="P912" s="174"/>
      <c r="Q912" s="174"/>
      <c r="R912" s="174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4"/>
      <c r="H914" s="174"/>
      <c r="I914" s="174"/>
      <c r="J914" s="174"/>
      <c r="K914" s="174"/>
      <c r="L914" s="174"/>
      <c r="M914" s="174"/>
      <c r="N914" s="174"/>
      <c r="O914" s="174"/>
      <c r="P914" s="174"/>
      <c r="Q914" s="174"/>
      <c r="R914" s="174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4"/>
      <c r="H916" s="174"/>
      <c r="I916" s="174"/>
      <c r="J916" s="174"/>
      <c r="K916" s="174"/>
      <c r="L916" s="174"/>
      <c r="M916" s="174"/>
      <c r="N916" s="174"/>
      <c r="O916" s="174"/>
      <c r="P916" s="174"/>
      <c r="Q916" s="174"/>
      <c r="R916" s="174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4"/>
      <c r="H918" s="174"/>
      <c r="I918" s="174"/>
      <c r="J918" s="174"/>
      <c r="K918" s="174"/>
      <c r="L918" s="174"/>
      <c r="M918" s="174"/>
      <c r="N918" s="174"/>
      <c r="O918" s="174"/>
      <c r="P918" s="174"/>
      <c r="Q918" s="174"/>
      <c r="R918" s="174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4"/>
      <c r="H919" s="174"/>
      <c r="I919" s="174"/>
      <c r="J919" s="174"/>
      <c r="K919" s="174"/>
      <c r="L919" s="174"/>
      <c r="M919" s="174"/>
      <c r="N919" s="174"/>
      <c r="O919" s="174"/>
      <c r="P919" s="174"/>
      <c r="Q919" s="174"/>
      <c r="R919" s="174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4"/>
      <c r="H920" s="174"/>
      <c r="I920" s="174"/>
      <c r="J920" s="174"/>
      <c r="K920" s="174"/>
      <c r="L920" s="174"/>
      <c r="M920" s="174"/>
      <c r="N920" s="174"/>
      <c r="O920" s="174"/>
      <c r="P920" s="174"/>
      <c r="Q920" s="174"/>
      <c r="R920" s="174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4"/>
      <c r="H921" s="174"/>
      <c r="I921" s="174"/>
      <c r="J921" s="174"/>
      <c r="K921" s="174"/>
      <c r="L921" s="174"/>
      <c r="M921" s="174"/>
      <c r="N921" s="174"/>
      <c r="O921" s="174"/>
      <c r="P921" s="174"/>
      <c r="Q921" s="174"/>
      <c r="R921" s="174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4"/>
      <c r="H922" s="174"/>
      <c r="I922" s="174"/>
      <c r="J922" s="174"/>
      <c r="K922" s="174"/>
      <c r="L922" s="174"/>
      <c r="M922" s="174"/>
      <c r="N922" s="174"/>
      <c r="O922" s="174"/>
      <c r="P922" s="174"/>
      <c r="Q922" s="174"/>
      <c r="R922" s="174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4"/>
      <c r="H923" s="174"/>
      <c r="I923" s="174"/>
      <c r="J923" s="174"/>
      <c r="K923" s="174"/>
      <c r="L923" s="174"/>
      <c r="M923" s="174"/>
      <c r="N923" s="174"/>
      <c r="O923" s="174"/>
      <c r="P923" s="174"/>
      <c r="Q923" s="174"/>
      <c r="R923" s="174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4"/>
      <c r="H924" s="174"/>
      <c r="I924" s="174"/>
      <c r="J924" s="174"/>
      <c r="K924" s="174"/>
      <c r="L924" s="174"/>
      <c r="M924" s="174"/>
      <c r="N924" s="174"/>
      <c r="O924" s="174"/>
      <c r="P924" s="174"/>
      <c r="Q924" s="174"/>
      <c r="R924" s="174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4"/>
      <c r="H925" s="174"/>
      <c r="I925" s="174"/>
      <c r="J925" s="174"/>
      <c r="K925" s="174"/>
      <c r="L925" s="174"/>
      <c r="M925" s="174"/>
      <c r="N925" s="174"/>
      <c r="O925" s="174"/>
      <c r="P925" s="174"/>
      <c r="Q925" s="174"/>
      <c r="R925" s="174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4"/>
      <c r="H926" s="174"/>
      <c r="I926" s="174"/>
      <c r="J926" s="174"/>
      <c r="K926" s="174"/>
      <c r="L926" s="174"/>
      <c r="M926" s="174"/>
      <c r="N926" s="174"/>
      <c r="O926" s="174"/>
      <c r="P926" s="174"/>
      <c r="Q926" s="174"/>
      <c r="R926" s="174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4"/>
      <c r="H927" s="174"/>
      <c r="I927" s="174"/>
      <c r="J927" s="174"/>
      <c r="K927" s="174"/>
      <c r="L927" s="174"/>
      <c r="M927" s="174"/>
      <c r="N927" s="174"/>
      <c r="O927" s="174"/>
      <c r="P927" s="174"/>
      <c r="Q927" s="174"/>
      <c r="R927" s="174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4"/>
      <c r="H928" s="174"/>
      <c r="I928" s="174"/>
      <c r="J928" s="174"/>
      <c r="K928" s="174"/>
      <c r="L928" s="174"/>
      <c r="M928" s="174"/>
      <c r="N928" s="174"/>
      <c r="O928" s="174"/>
      <c r="P928" s="174"/>
      <c r="Q928" s="174"/>
      <c r="R928" s="174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4"/>
      <c r="H929" s="174"/>
      <c r="I929" s="174"/>
      <c r="J929" s="174"/>
      <c r="K929" s="174"/>
      <c r="L929" s="174"/>
      <c r="M929" s="174"/>
      <c r="N929" s="174"/>
      <c r="O929" s="174"/>
      <c r="P929" s="174"/>
      <c r="Q929" s="174"/>
      <c r="R929" s="174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4"/>
      <c r="H930" s="174"/>
      <c r="I930" s="174"/>
      <c r="J930" s="174"/>
      <c r="K930" s="174"/>
      <c r="L930" s="174"/>
      <c r="M930" s="174"/>
      <c r="N930" s="174"/>
      <c r="O930" s="174"/>
      <c r="P930" s="174"/>
      <c r="Q930" s="174"/>
      <c r="R930" s="174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4"/>
      <c r="H931" s="174"/>
      <c r="I931" s="174"/>
      <c r="J931" s="174"/>
      <c r="K931" s="174"/>
      <c r="L931" s="174"/>
      <c r="M931" s="174"/>
      <c r="N931" s="174"/>
      <c r="O931" s="174"/>
      <c r="P931" s="174"/>
      <c r="Q931" s="174"/>
      <c r="R931" s="174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4"/>
      <c r="H932" s="174"/>
      <c r="I932" s="174"/>
      <c r="J932" s="174"/>
      <c r="K932" s="174"/>
      <c r="L932" s="174"/>
      <c r="M932" s="174"/>
      <c r="N932" s="174"/>
      <c r="O932" s="174"/>
      <c r="P932" s="174"/>
      <c r="Q932" s="174"/>
      <c r="R932" s="174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4"/>
      <c r="H933" s="174"/>
      <c r="I933" s="174"/>
      <c r="J933" s="174"/>
      <c r="K933" s="174"/>
      <c r="L933" s="174"/>
      <c r="M933" s="174"/>
      <c r="N933" s="174"/>
      <c r="O933" s="174"/>
      <c r="P933" s="174"/>
      <c r="Q933" s="174"/>
      <c r="R933" s="174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4"/>
      <c r="H934" s="174"/>
      <c r="I934" s="174"/>
      <c r="J934" s="174"/>
      <c r="K934" s="174"/>
      <c r="L934" s="174"/>
      <c r="M934" s="174"/>
      <c r="N934" s="174"/>
      <c r="O934" s="174"/>
      <c r="P934" s="174"/>
      <c r="Q934" s="174"/>
      <c r="R934" s="174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4"/>
      <c r="H935" s="174"/>
      <c r="I935" s="174"/>
      <c r="J935" s="174"/>
      <c r="K935" s="174"/>
      <c r="L935" s="174"/>
      <c r="M935" s="174"/>
      <c r="N935" s="174"/>
      <c r="O935" s="174"/>
      <c r="P935" s="174"/>
      <c r="Q935" s="174"/>
      <c r="R935" s="174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4"/>
      <c r="H936" s="174"/>
      <c r="I936" s="174"/>
      <c r="J936" s="174"/>
      <c r="K936" s="174"/>
      <c r="L936" s="174"/>
      <c r="M936" s="174"/>
      <c r="N936" s="174"/>
      <c r="O936" s="174"/>
      <c r="P936" s="174"/>
      <c r="Q936" s="174"/>
      <c r="R936" s="174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4"/>
      <c r="H937" s="174"/>
      <c r="I937" s="174"/>
      <c r="J937" s="174"/>
      <c r="K937" s="174"/>
      <c r="L937" s="174"/>
      <c r="M937" s="174"/>
      <c r="N937" s="174"/>
      <c r="O937" s="174"/>
      <c r="P937" s="174"/>
      <c r="Q937" s="174"/>
      <c r="R937" s="174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4"/>
      <c r="H938" s="174"/>
      <c r="I938" s="174"/>
      <c r="J938" s="174"/>
      <c r="K938" s="174"/>
      <c r="L938" s="174"/>
      <c r="M938" s="174"/>
      <c r="N938" s="174"/>
      <c r="O938" s="174"/>
      <c r="P938" s="174"/>
      <c r="Q938" s="174"/>
      <c r="R938" s="174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4"/>
      <c r="H939" s="174"/>
      <c r="I939" s="174"/>
      <c r="J939" s="174"/>
      <c r="K939" s="174"/>
      <c r="L939" s="174"/>
      <c r="M939" s="174"/>
      <c r="N939" s="174"/>
      <c r="O939" s="174"/>
      <c r="P939" s="174"/>
      <c r="Q939" s="174"/>
      <c r="R939" s="174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4"/>
      <c r="H940" s="174"/>
      <c r="I940" s="174"/>
      <c r="J940" s="174"/>
      <c r="K940" s="174"/>
      <c r="L940" s="174"/>
      <c r="M940" s="174"/>
      <c r="N940" s="174"/>
      <c r="O940" s="174"/>
      <c r="P940" s="174"/>
      <c r="Q940" s="174"/>
      <c r="R940" s="174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4"/>
      <c r="H941" s="174"/>
      <c r="I941" s="174"/>
      <c r="J941" s="174"/>
      <c r="K941" s="174"/>
      <c r="L941" s="174"/>
      <c r="M941" s="174"/>
      <c r="N941" s="174"/>
      <c r="O941" s="174"/>
      <c r="P941" s="174"/>
      <c r="Q941" s="174"/>
      <c r="R941" s="174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4"/>
      <c r="H942" s="174"/>
      <c r="I942" s="174"/>
      <c r="J942" s="174"/>
      <c r="K942" s="174"/>
      <c r="L942" s="174"/>
      <c r="M942" s="174"/>
      <c r="N942" s="174"/>
      <c r="O942" s="174"/>
      <c r="P942" s="174"/>
      <c r="Q942" s="174"/>
      <c r="R942" s="174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4"/>
      <c r="H943" s="174"/>
      <c r="I943" s="174"/>
      <c r="J943" s="174"/>
      <c r="K943" s="174"/>
      <c r="L943" s="174"/>
      <c r="M943" s="174"/>
      <c r="N943" s="174"/>
      <c r="O943" s="174"/>
      <c r="P943" s="174"/>
      <c r="Q943" s="174"/>
      <c r="R943" s="174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4"/>
      <c r="H944" s="174"/>
      <c r="I944" s="174"/>
      <c r="J944" s="174"/>
      <c r="K944" s="174"/>
      <c r="L944" s="174"/>
      <c r="M944" s="174"/>
      <c r="N944" s="174"/>
      <c r="O944" s="174"/>
      <c r="P944" s="174"/>
      <c r="Q944" s="174"/>
      <c r="R944" s="174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4"/>
      <c r="H945" s="174"/>
      <c r="I945" s="174"/>
      <c r="J945" s="174"/>
      <c r="K945" s="174"/>
      <c r="L945" s="174"/>
      <c r="M945" s="174"/>
      <c r="N945" s="174"/>
      <c r="O945" s="174"/>
      <c r="P945" s="174"/>
      <c r="Q945" s="174"/>
      <c r="R945" s="174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4"/>
      <c r="H946" s="174"/>
      <c r="I946" s="174"/>
      <c r="J946" s="174"/>
      <c r="K946" s="174"/>
      <c r="L946" s="174"/>
      <c r="M946" s="174"/>
      <c r="N946" s="174"/>
      <c r="O946" s="174"/>
      <c r="P946" s="174"/>
      <c r="Q946" s="174"/>
      <c r="R946" s="174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4"/>
      <c r="H947" s="174"/>
      <c r="I947" s="174"/>
      <c r="J947" s="174"/>
      <c r="K947" s="174"/>
      <c r="L947" s="174"/>
      <c r="M947" s="174"/>
      <c r="N947" s="174"/>
      <c r="O947" s="174"/>
      <c r="P947" s="174"/>
      <c r="Q947" s="174"/>
      <c r="R947" s="174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4"/>
      <c r="H948" s="174"/>
      <c r="I948" s="174"/>
      <c r="J948" s="174"/>
      <c r="K948" s="174"/>
      <c r="L948" s="174"/>
      <c r="M948" s="174"/>
      <c r="N948" s="174"/>
      <c r="O948" s="174"/>
      <c r="P948" s="174"/>
      <c r="Q948" s="174"/>
      <c r="R948" s="174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4"/>
      <c r="H949" s="174"/>
      <c r="I949" s="174"/>
      <c r="J949" s="174"/>
      <c r="K949" s="174"/>
      <c r="L949" s="174"/>
      <c r="M949" s="174"/>
      <c r="N949" s="174"/>
      <c r="O949" s="174"/>
      <c r="P949" s="174"/>
      <c r="Q949" s="174"/>
      <c r="R949" s="174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4"/>
      <c r="H950" s="174"/>
      <c r="I950" s="174"/>
      <c r="J950" s="174"/>
      <c r="K950" s="174"/>
      <c r="L950" s="174"/>
      <c r="M950" s="174"/>
      <c r="N950" s="174"/>
      <c r="O950" s="174"/>
      <c r="P950" s="174"/>
      <c r="Q950" s="174"/>
      <c r="R950" s="174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4"/>
      <c r="H951" s="174"/>
      <c r="I951" s="174"/>
      <c r="J951" s="174"/>
      <c r="K951" s="174"/>
      <c r="L951" s="174"/>
      <c r="M951" s="174"/>
      <c r="N951" s="174"/>
      <c r="O951" s="174"/>
      <c r="P951" s="174"/>
      <c r="Q951" s="174"/>
      <c r="R951" s="174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4"/>
      <c r="H952" s="174"/>
      <c r="I952" s="174"/>
      <c r="J952" s="174"/>
      <c r="K952" s="174"/>
      <c r="L952" s="174"/>
      <c r="M952" s="174"/>
      <c r="N952" s="174"/>
      <c r="O952" s="174"/>
      <c r="P952" s="174"/>
      <c r="Q952" s="174"/>
      <c r="R952" s="174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4"/>
      <c r="H953" s="174"/>
      <c r="I953" s="174"/>
      <c r="J953" s="174"/>
      <c r="K953" s="174"/>
      <c r="L953" s="174"/>
      <c r="M953" s="174"/>
      <c r="N953" s="174"/>
      <c r="O953" s="174"/>
      <c r="P953" s="174"/>
      <c r="Q953" s="174"/>
      <c r="R953" s="174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4"/>
      <c r="H954" s="174"/>
      <c r="I954" s="174"/>
      <c r="J954" s="174"/>
      <c r="K954" s="174"/>
      <c r="L954" s="174"/>
      <c r="M954" s="174"/>
      <c r="N954" s="174"/>
      <c r="O954" s="174"/>
      <c r="P954" s="174"/>
      <c r="Q954" s="174"/>
      <c r="R954" s="174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4"/>
      <c r="H955" s="174"/>
      <c r="I955" s="174"/>
      <c r="J955" s="174"/>
      <c r="K955" s="174"/>
      <c r="L955" s="174"/>
      <c r="M955" s="174"/>
      <c r="N955" s="174"/>
      <c r="O955" s="174"/>
      <c r="P955" s="174"/>
      <c r="Q955" s="174"/>
      <c r="R955" s="174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4"/>
      <c r="H956" s="174"/>
      <c r="I956" s="174"/>
      <c r="J956" s="174"/>
      <c r="K956" s="174"/>
      <c r="L956" s="174"/>
      <c r="M956" s="174"/>
      <c r="N956" s="174"/>
      <c r="O956" s="174"/>
      <c r="P956" s="174"/>
      <c r="Q956" s="174"/>
      <c r="R956" s="174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4"/>
      <c r="H957" s="174"/>
      <c r="I957" s="174"/>
      <c r="J957" s="174"/>
      <c r="K957" s="174"/>
      <c r="L957" s="174"/>
      <c r="M957" s="174"/>
      <c r="N957" s="174"/>
      <c r="O957" s="174"/>
      <c r="P957" s="174"/>
      <c r="Q957" s="174"/>
      <c r="R957" s="174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4"/>
      <c r="H958" s="174"/>
      <c r="I958" s="174"/>
      <c r="J958" s="174"/>
      <c r="K958" s="174"/>
      <c r="L958" s="174"/>
      <c r="M958" s="174"/>
      <c r="N958" s="174"/>
      <c r="O958" s="174"/>
      <c r="P958" s="174"/>
      <c r="Q958" s="174"/>
      <c r="R958" s="174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4"/>
      <c r="H959" s="174"/>
      <c r="I959" s="174"/>
      <c r="J959" s="174"/>
      <c r="K959" s="174"/>
      <c r="L959" s="174"/>
      <c r="M959" s="174"/>
      <c r="N959" s="174"/>
      <c r="O959" s="174"/>
      <c r="P959" s="174"/>
      <c r="Q959" s="174"/>
      <c r="R959" s="174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4"/>
      <c r="H960" s="174"/>
      <c r="I960" s="174"/>
      <c r="J960" s="174"/>
      <c r="K960" s="174"/>
      <c r="L960" s="174"/>
      <c r="M960" s="174"/>
      <c r="N960" s="174"/>
      <c r="O960" s="174"/>
      <c r="P960" s="174"/>
      <c r="Q960" s="174"/>
      <c r="R960" s="174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4"/>
      <c r="H961" s="174"/>
      <c r="I961" s="174"/>
      <c r="J961" s="174"/>
      <c r="K961" s="174"/>
      <c r="L961" s="174"/>
      <c r="M961" s="174"/>
      <c r="N961" s="174"/>
      <c r="O961" s="174"/>
      <c r="P961" s="174"/>
      <c r="Q961" s="174"/>
      <c r="R961" s="174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4"/>
      <c r="H962" s="174"/>
      <c r="I962" s="174"/>
      <c r="J962" s="174"/>
      <c r="K962" s="174"/>
      <c r="L962" s="174"/>
      <c r="M962" s="174"/>
      <c r="N962" s="174"/>
      <c r="O962" s="174"/>
      <c r="P962" s="174"/>
      <c r="Q962" s="174"/>
      <c r="R962" s="174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4"/>
      <c r="H963" s="174"/>
      <c r="I963" s="174"/>
      <c r="J963" s="174"/>
      <c r="K963" s="174"/>
      <c r="L963" s="174"/>
      <c r="M963" s="174"/>
      <c r="N963" s="174"/>
      <c r="O963" s="174"/>
      <c r="P963" s="174"/>
      <c r="Q963" s="174"/>
      <c r="R963" s="174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4"/>
      <c r="H964" s="174"/>
      <c r="I964" s="174"/>
      <c r="J964" s="174"/>
      <c r="K964" s="174"/>
      <c r="L964" s="174"/>
      <c r="M964" s="174"/>
      <c r="N964" s="174"/>
      <c r="O964" s="174"/>
      <c r="P964" s="174"/>
      <c r="Q964" s="174"/>
      <c r="R964" s="174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4"/>
      <c r="H965" s="174"/>
      <c r="I965" s="174"/>
      <c r="J965" s="174"/>
      <c r="K965" s="174"/>
      <c r="L965" s="174"/>
      <c r="M965" s="174"/>
      <c r="N965" s="174"/>
      <c r="O965" s="174"/>
      <c r="P965" s="174"/>
      <c r="Q965" s="174"/>
      <c r="R965" s="174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4"/>
      <c r="H966" s="174"/>
      <c r="I966" s="174"/>
      <c r="J966" s="174"/>
      <c r="K966" s="174"/>
      <c r="L966" s="174"/>
      <c r="M966" s="174"/>
      <c r="N966" s="174"/>
      <c r="O966" s="174"/>
      <c r="P966" s="174"/>
      <c r="Q966" s="174"/>
      <c r="R966" s="174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4"/>
      <c r="H967" s="174"/>
      <c r="I967" s="174"/>
      <c r="J967" s="174"/>
      <c r="K967" s="174"/>
      <c r="L967" s="174"/>
      <c r="M967" s="174"/>
      <c r="N967" s="174"/>
      <c r="O967" s="174"/>
      <c r="P967" s="174"/>
      <c r="Q967" s="174"/>
      <c r="R967" s="174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4"/>
      <c r="H968" s="174"/>
      <c r="I968" s="174"/>
      <c r="J968" s="174"/>
      <c r="K968" s="174"/>
      <c r="L968" s="174"/>
      <c r="M968" s="174"/>
      <c r="N968" s="174"/>
      <c r="O968" s="174"/>
      <c r="P968" s="174"/>
      <c r="Q968" s="174"/>
      <c r="R968" s="174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4"/>
      <c r="H969" s="174"/>
      <c r="I969" s="174"/>
      <c r="J969" s="174"/>
      <c r="K969" s="174"/>
      <c r="L969" s="174"/>
      <c r="M969" s="174"/>
      <c r="N969" s="174"/>
      <c r="O969" s="174"/>
      <c r="P969" s="174"/>
      <c r="Q969" s="174"/>
      <c r="R969" s="174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4"/>
      <c r="H970" s="174"/>
      <c r="I970" s="174"/>
      <c r="J970" s="174"/>
      <c r="K970" s="174"/>
      <c r="L970" s="174"/>
      <c r="M970" s="174"/>
      <c r="N970" s="174"/>
      <c r="O970" s="174"/>
      <c r="P970" s="174"/>
      <c r="Q970" s="174"/>
      <c r="R970" s="174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4"/>
      <c r="H971" s="174"/>
      <c r="I971" s="174"/>
      <c r="J971" s="174"/>
      <c r="K971" s="174"/>
      <c r="L971" s="174"/>
      <c r="M971" s="174"/>
      <c r="N971" s="174"/>
      <c r="O971" s="174"/>
      <c r="P971" s="174"/>
      <c r="Q971" s="174"/>
      <c r="R971" s="174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4"/>
      <c r="H972" s="174"/>
      <c r="I972" s="174"/>
      <c r="J972" s="174"/>
      <c r="K972" s="174"/>
      <c r="L972" s="174"/>
      <c r="M972" s="174"/>
      <c r="N972" s="174"/>
      <c r="O972" s="174"/>
      <c r="P972" s="174"/>
      <c r="Q972" s="174"/>
      <c r="R972" s="174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4"/>
      <c r="H973" s="174"/>
      <c r="I973" s="174"/>
      <c r="J973" s="174"/>
      <c r="K973" s="174"/>
      <c r="L973" s="174"/>
      <c r="M973" s="174"/>
      <c r="N973" s="174"/>
      <c r="O973" s="174"/>
      <c r="P973" s="174"/>
      <c r="Q973" s="174"/>
      <c r="R973" s="174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4"/>
      <c r="H974" s="174"/>
      <c r="I974" s="174"/>
      <c r="J974" s="174"/>
      <c r="K974" s="174"/>
      <c r="L974" s="174"/>
      <c r="M974" s="174"/>
      <c r="N974" s="174"/>
      <c r="O974" s="174"/>
      <c r="P974" s="174"/>
      <c r="Q974" s="174"/>
      <c r="R974" s="174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4"/>
      <c r="H975" s="174"/>
      <c r="I975" s="174"/>
      <c r="J975" s="174"/>
      <c r="K975" s="174"/>
      <c r="L975" s="174"/>
      <c r="M975" s="174"/>
      <c r="N975" s="174"/>
      <c r="O975" s="174"/>
      <c r="P975" s="174"/>
      <c r="Q975" s="174"/>
      <c r="R975" s="174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4"/>
      <c r="H976" s="174"/>
      <c r="I976" s="174"/>
      <c r="J976" s="174"/>
      <c r="K976" s="174"/>
      <c r="L976" s="174"/>
      <c r="M976" s="174"/>
      <c r="N976" s="174"/>
      <c r="O976" s="174"/>
      <c r="P976" s="174"/>
      <c r="Q976" s="174"/>
      <c r="R976" s="174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4"/>
      <c r="H977" s="174"/>
      <c r="I977" s="174"/>
      <c r="J977" s="174"/>
      <c r="K977" s="174"/>
      <c r="L977" s="174"/>
      <c r="M977" s="174"/>
      <c r="N977" s="174"/>
      <c r="O977" s="174"/>
      <c r="P977" s="174"/>
      <c r="Q977" s="174"/>
      <c r="R977" s="174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4"/>
      <c r="H978" s="174"/>
      <c r="I978" s="174"/>
      <c r="J978" s="174"/>
      <c r="K978" s="174"/>
      <c r="L978" s="174"/>
      <c r="M978" s="174"/>
      <c r="N978" s="174"/>
      <c r="O978" s="174"/>
      <c r="P978" s="174"/>
      <c r="Q978" s="174"/>
      <c r="R978" s="174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4"/>
      <c r="H979" s="174"/>
      <c r="I979" s="174"/>
      <c r="J979" s="174"/>
      <c r="K979" s="174"/>
      <c r="L979" s="174"/>
      <c r="M979" s="174"/>
      <c r="N979" s="174"/>
      <c r="O979" s="174"/>
      <c r="P979" s="174"/>
      <c r="Q979" s="174"/>
      <c r="R979" s="174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4"/>
      <c r="H980" s="174"/>
      <c r="I980" s="174"/>
      <c r="J980" s="174"/>
      <c r="K980" s="174"/>
      <c r="L980" s="174"/>
      <c r="M980" s="174"/>
      <c r="N980" s="174"/>
      <c r="O980" s="174"/>
      <c r="P980" s="174"/>
      <c r="Q980" s="174"/>
      <c r="R980" s="174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4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74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4"/>
      <c r="H982" s="174"/>
      <c r="I982" s="174"/>
      <c r="J982" s="174"/>
      <c r="K982" s="174"/>
      <c r="L982" s="174"/>
      <c r="M982" s="174"/>
      <c r="N982" s="174"/>
      <c r="O982" s="174"/>
      <c r="P982" s="174"/>
      <c r="Q982" s="174"/>
      <c r="R982" s="174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4"/>
      <c r="H983" s="174"/>
      <c r="I983" s="174"/>
      <c r="J983" s="174"/>
      <c r="K983" s="174"/>
      <c r="L983" s="174"/>
      <c r="M983" s="174"/>
      <c r="N983" s="174"/>
      <c r="O983" s="174"/>
      <c r="P983" s="174"/>
      <c r="Q983" s="174"/>
      <c r="R983" s="174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4"/>
      <c r="H984" s="174"/>
      <c r="I984" s="174"/>
      <c r="J984" s="174"/>
      <c r="K984" s="174"/>
      <c r="L984" s="174"/>
      <c r="M984" s="174"/>
      <c r="N984" s="174"/>
      <c r="O984" s="174"/>
      <c r="P984" s="174"/>
      <c r="Q984" s="174"/>
      <c r="R984" s="174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4"/>
      <c r="H985" s="174"/>
      <c r="I985" s="174"/>
      <c r="J985" s="174"/>
      <c r="K985" s="174"/>
      <c r="L985" s="174"/>
      <c r="M985" s="174"/>
      <c r="N985" s="174"/>
      <c r="O985" s="174"/>
      <c r="P985" s="174"/>
      <c r="Q985" s="174"/>
      <c r="R985" s="174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4"/>
      <c r="H986" s="174"/>
      <c r="I986" s="174"/>
      <c r="J986" s="174"/>
      <c r="K986" s="174"/>
      <c r="L986" s="174"/>
      <c r="M986" s="174"/>
      <c r="N986" s="174"/>
      <c r="O986" s="174"/>
      <c r="P986" s="174"/>
      <c r="Q986" s="174"/>
      <c r="R986" s="174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4"/>
      <c r="H987" s="174"/>
      <c r="I987" s="174"/>
      <c r="J987" s="174"/>
      <c r="K987" s="174"/>
      <c r="L987" s="174"/>
      <c r="M987" s="174"/>
      <c r="N987" s="174"/>
      <c r="O987" s="174"/>
      <c r="P987" s="174"/>
      <c r="Q987" s="174"/>
      <c r="R987" s="174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4"/>
      <c r="H988" s="174"/>
      <c r="I988" s="174"/>
      <c r="J988" s="174"/>
      <c r="K988" s="174"/>
      <c r="L988" s="174"/>
      <c r="M988" s="174"/>
      <c r="N988" s="174"/>
      <c r="O988" s="174"/>
      <c r="P988" s="174"/>
      <c r="Q988" s="174"/>
      <c r="R988" s="174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4"/>
      <c r="H989" s="174"/>
      <c r="I989" s="174"/>
      <c r="J989" s="174"/>
      <c r="K989" s="174"/>
      <c r="L989" s="174"/>
      <c r="M989" s="174"/>
      <c r="N989" s="174"/>
      <c r="O989" s="174"/>
      <c r="P989" s="174"/>
      <c r="Q989" s="174"/>
      <c r="R989" s="174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4"/>
      <c r="H990" s="174"/>
      <c r="I990" s="174"/>
      <c r="J990" s="174"/>
      <c r="K990" s="174"/>
      <c r="L990" s="174"/>
      <c r="M990" s="174"/>
      <c r="N990" s="174"/>
      <c r="O990" s="174"/>
      <c r="P990" s="174"/>
      <c r="Q990" s="174"/>
      <c r="R990" s="174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4"/>
      <c r="H991" s="174"/>
      <c r="I991" s="174"/>
      <c r="J991" s="174"/>
      <c r="K991" s="174"/>
      <c r="L991" s="174"/>
      <c r="M991" s="174"/>
      <c r="N991" s="174"/>
      <c r="O991" s="174"/>
      <c r="P991" s="174"/>
      <c r="Q991" s="174"/>
      <c r="R991" s="174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4"/>
      <c r="H992" s="174"/>
      <c r="I992" s="174"/>
      <c r="J992" s="174"/>
      <c r="K992" s="174"/>
      <c r="L992" s="174"/>
      <c r="M992" s="174"/>
      <c r="N992" s="174"/>
      <c r="O992" s="174"/>
      <c r="P992" s="174"/>
      <c r="Q992" s="174"/>
      <c r="R992" s="174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4"/>
      <c r="H993" s="174"/>
      <c r="I993" s="174"/>
      <c r="J993" s="174"/>
      <c r="K993" s="174"/>
      <c r="L993" s="174"/>
      <c r="M993" s="174"/>
      <c r="N993" s="174"/>
      <c r="O993" s="174"/>
      <c r="P993" s="174"/>
      <c r="Q993" s="174"/>
      <c r="R993" s="174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4"/>
      <c r="H994" s="174"/>
      <c r="I994" s="174"/>
      <c r="J994" s="174"/>
      <c r="K994" s="174"/>
      <c r="L994" s="174"/>
      <c r="M994" s="174"/>
      <c r="N994" s="174"/>
      <c r="O994" s="174"/>
      <c r="P994" s="174"/>
      <c r="Q994" s="174"/>
      <c r="R994" s="174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4"/>
      <c r="H995" s="174"/>
      <c r="I995" s="174"/>
      <c r="J995" s="174"/>
      <c r="K995" s="174"/>
      <c r="L995" s="174"/>
      <c r="M995" s="174"/>
      <c r="N995" s="174"/>
      <c r="O995" s="174"/>
      <c r="P995" s="174"/>
      <c r="Q995" s="174"/>
      <c r="R995" s="174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4"/>
      <c r="H996" s="174"/>
      <c r="I996" s="174"/>
      <c r="J996" s="174"/>
      <c r="K996" s="174"/>
      <c r="L996" s="174"/>
      <c r="M996" s="174"/>
      <c r="N996" s="174"/>
      <c r="O996" s="174"/>
      <c r="P996" s="174"/>
      <c r="Q996" s="174"/>
      <c r="R996" s="174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4"/>
      <c r="H997" s="174"/>
      <c r="I997" s="174"/>
      <c r="J997" s="174"/>
      <c r="K997" s="174"/>
      <c r="L997" s="174"/>
      <c r="M997" s="174"/>
      <c r="N997" s="174"/>
      <c r="O997" s="174"/>
      <c r="P997" s="174"/>
      <c r="Q997" s="174"/>
      <c r="R997" s="174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4"/>
      <c r="H998" s="174"/>
      <c r="I998" s="174"/>
      <c r="J998" s="174"/>
      <c r="K998" s="174"/>
      <c r="L998" s="174"/>
      <c r="M998" s="174"/>
      <c r="N998" s="174"/>
      <c r="O998" s="174"/>
      <c r="P998" s="174"/>
      <c r="Q998" s="174"/>
      <c r="R998" s="174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4"/>
      <c r="H999" s="174"/>
      <c r="I999" s="174"/>
      <c r="J999" s="174"/>
      <c r="K999" s="174"/>
      <c r="L999" s="174"/>
      <c r="M999" s="174"/>
      <c r="N999" s="174"/>
      <c r="O999" s="174"/>
      <c r="P999" s="174"/>
      <c r="Q999" s="174"/>
      <c r="R999" s="174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4"/>
      <c r="H1000" s="174"/>
      <c r="I1000" s="174"/>
      <c r="J1000" s="174"/>
      <c r="K1000" s="174"/>
      <c r="L1000" s="174"/>
      <c r="M1000" s="174"/>
      <c r="N1000" s="174"/>
      <c r="O1000" s="174"/>
      <c r="P1000" s="174"/>
      <c r="Q1000" s="174"/>
      <c r="R1000" s="174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4"/>
      <c r="H1001" s="174"/>
      <c r="I1001" s="174"/>
      <c r="J1001" s="174"/>
      <c r="K1001" s="174"/>
      <c r="L1001" s="174"/>
      <c r="M1001" s="174"/>
      <c r="N1001" s="174"/>
      <c r="O1001" s="174"/>
      <c r="P1001" s="174"/>
      <c r="Q1001" s="174"/>
      <c r="R1001" s="174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4"/>
      <c r="H1002" s="174"/>
      <c r="I1002" s="174"/>
      <c r="J1002" s="174"/>
      <c r="K1002" s="174"/>
      <c r="L1002" s="174"/>
      <c r="M1002" s="174"/>
      <c r="N1002" s="174"/>
      <c r="O1002" s="174"/>
      <c r="P1002" s="174"/>
      <c r="Q1002" s="174"/>
      <c r="R1002" s="174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4"/>
      <c r="H1003" s="174"/>
      <c r="I1003" s="174"/>
      <c r="J1003" s="174"/>
      <c r="K1003" s="174"/>
      <c r="L1003" s="174"/>
      <c r="M1003" s="174"/>
      <c r="N1003" s="174"/>
      <c r="O1003" s="174"/>
      <c r="P1003" s="174"/>
      <c r="Q1003" s="174"/>
      <c r="R1003" s="174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4"/>
      <c r="H1004" s="174"/>
      <c r="I1004" s="174"/>
      <c r="J1004" s="174"/>
      <c r="K1004" s="174"/>
      <c r="L1004" s="174"/>
      <c r="M1004" s="174"/>
      <c r="N1004" s="174"/>
      <c r="O1004" s="174"/>
      <c r="P1004" s="174"/>
      <c r="Q1004" s="174"/>
      <c r="R1004" s="174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4"/>
      <c r="H1005" s="174"/>
      <c r="I1005" s="174"/>
      <c r="J1005" s="174"/>
      <c r="K1005" s="174"/>
      <c r="L1005" s="174"/>
      <c r="M1005" s="174"/>
      <c r="N1005" s="174"/>
      <c r="O1005" s="174"/>
      <c r="P1005" s="174"/>
      <c r="Q1005" s="174"/>
      <c r="R1005" s="174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4"/>
      <c r="H1006" s="174"/>
      <c r="I1006" s="174"/>
      <c r="J1006" s="174"/>
      <c r="K1006" s="174"/>
      <c r="L1006" s="174"/>
      <c r="M1006" s="174"/>
      <c r="N1006" s="174"/>
      <c r="O1006" s="174"/>
      <c r="P1006" s="174"/>
      <c r="Q1006" s="174"/>
      <c r="R1006" s="174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4"/>
      <c r="H1007" s="174"/>
      <c r="I1007" s="174"/>
      <c r="J1007" s="174"/>
      <c r="K1007" s="174"/>
      <c r="L1007" s="174"/>
      <c r="M1007" s="174"/>
      <c r="N1007" s="174"/>
      <c r="O1007" s="174"/>
      <c r="P1007" s="174"/>
      <c r="Q1007" s="174"/>
      <c r="R1007" s="174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4"/>
      <c r="H1008" s="174"/>
      <c r="I1008" s="174"/>
      <c r="J1008" s="174"/>
      <c r="K1008" s="174"/>
      <c r="L1008" s="174"/>
      <c r="M1008" s="174"/>
      <c r="N1008" s="174"/>
      <c r="O1008" s="174"/>
      <c r="P1008" s="174"/>
      <c r="Q1008" s="174"/>
      <c r="R1008" s="174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4"/>
      <c r="H1009" s="174"/>
      <c r="I1009" s="174"/>
      <c r="J1009" s="174"/>
      <c r="K1009" s="174"/>
      <c r="L1009" s="174"/>
      <c r="M1009" s="174"/>
      <c r="N1009" s="174"/>
      <c r="O1009" s="174"/>
      <c r="P1009" s="174"/>
      <c r="Q1009" s="174"/>
      <c r="R1009" s="174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4"/>
      <c r="H1010" s="174"/>
      <c r="I1010" s="174"/>
      <c r="J1010" s="174"/>
      <c r="K1010" s="174"/>
      <c r="L1010" s="174"/>
      <c r="M1010" s="174"/>
      <c r="N1010" s="174"/>
      <c r="O1010" s="174"/>
      <c r="P1010" s="174"/>
      <c r="Q1010" s="174"/>
      <c r="R1010" s="174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4"/>
      <c r="H1011" s="174"/>
      <c r="I1011" s="174"/>
      <c r="J1011" s="174"/>
      <c r="K1011" s="174"/>
      <c r="L1011" s="174"/>
      <c r="M1011" s="174"/>
      <c r="N1011" s="174"/>
      <c r="O1011" s="174"/>
      <c r="P1011" s="174"/>
      <c r="Q1011" s="174"/>
      <c r="R1011" s="174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4"/>
      <c r="H1012" s="174"/>
      <c r="I1012" s="174"/>
      <c r="J1012" s="174"/>
      <c r="K1012" s="174"/>
      <c r="L1012" s="174"/>
      <c r="M1012" s="174"/>
      <c r="N1012" s="174"/>
      <c r="O1012" s="174"/>
      <c r="P1012" s="174"/>
      <c r="Q1012" s="174"/>
      <c r="R1012" s="174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4"/>
      <c r="H1013" s="174"/>
      <c r="I1013" s="174"/>
      <c r="J1013" s="174"/>
      <c r="K1013" s="174"/>
      <c r="L1013" s="174"/>
      <c r="M1013" s="174"/>
      <c r="N1013" s="174"/>
      <c r="O1013" s="174"/>
      <c r="P1013" s="174"/>
      <c r="Q1013" s="174"/>
      <c r="R1013" s="174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4"/>
      <c r="H1014" s="174"/>
      <c r="I1014" s="174"/>
      <c r="J1014" s="174"/>
      <c r="K1014" s="174"/>
      <c r="L1014" s="174"/>
      <c r="M1014" s="174"/>
      <c r="N1014" s="174"/>
      <c r="O1014" s="174"/>
      <c r="P1014" s="174"/>
      <c r="Q1014" s="174"/>
      <c r="R1014" s="174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4"/>
      <c r="H1015" s="174"/>
      <c r="I1015" s="174"/>
      <c r="J1015" s="174"/>
      <c r="K1015" s="174"/>
      <c r="L1015" s="174"/>
      <c r="M1015" s="174"/>
      <c r="N1015" s="174"/>
      <c r="O1015" s="174"/>
      <c r="P1015" s="174"/>
      <c r="Q1015" s="174"/>
      <c r="R1015" s="174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4"/>
      <c r="H1016" s="174"/>
      <c r="I1016" s="174"/>
      <c r="J1016" s="174"/>
      <c r="K1016" s="174"/>
      <c r="L1016" s="174"/>
      <c r="M1016" s="174"/>
      <c r="N1016" s="174"/>
      <c r="O1016" s="174"/>
      <c r="P1016" s="174"/>
      <c r="Q1016" s="174"/>
      <c r="R1016" s="174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4"/>
      <c r="H1017" s="174"/>
      <c r="I1017" s="174"/>
      <c r="J1017" s="174"/>
      <c r="K1017" s="174"/>
      <c r="L1017" s="174"/>
      <c r="M1017" s="174"/>
      <c r="N1017" s="174"/>
      <c r="O1017" s="174"/>
      <c r="P1017" s="174"/>
      <c r="Q1017" s="174"/>
      <c r="R1017" s="174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4"/>
      <c r="H1018" s="174"/>
      <c r="I1018" s="174"/>
      <c r="J1018" s="174"/>
      <c r="K1018" s="174"/>
      <c r="L1018" s="174"/>
      <c r="M1018" s="174"/>
      <c r="N1018" s="174"/>
      <c r="O1018" s="174"/>
      <c r="P1018" s="174"/>
      <c r="Q1018" s="174"/>
      <c r="R1018" s="174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4"/>
      <c r="H1019" s="174"/>
      <c r="I1019" s="174"/>
      <c r="J1019" s="174"/>
      <c r="K1019" s="174"/>
      <c r="L1019" s="174"/>
      <c r="M1019" s="174"/>
      <c r="N1019" s="174"/>
      <c r="O1019" s="174"/>
      <c r="P1019" s="174"/>
      <c r="Q1019" s="174"/>
      <c r="R1019" s="174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4"/>
      <c r="H1020" s="174"/>
      <c r="I1020" s="174"/>
      <c r="J1020" s="174"/>
      <c r="K1020" s="174"/>
      <c r="L1020" s="174"/>
      <c r="M1020" s="174"/>
      <c r="N1020" s="174"/>
      <c r="O1020" s="174"/>
      <c r="P1020" s="174"/>
      <c r="Q1020" s="174"/>
      <c r="R1020" s="174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4"/>
      <c r="H1021" s="174"/>
      <c r="I1021" s="174"/>
      <c r="J1021" s="174"/>
      <c r="K1021" s="174"/>
      <c r="L1021" s="174"/>
      <c r="M1021" s="174"/>
      <c r="N1021" s="174"/>
      <c r="O1021" s="174"/>
      <c r="P1021" s="174"/>
      <c r="Q1021" s="174"/>
      <c r="R1021" s="174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4"/>
      <c r="H1022" s="174"/>
      <c r="I1022" s="174"/>
      <c r="J1022" s="174"/>
      <c r="K1022" s="174"/>
      <c r="L1022" s="174"/>
      <c r="M1022" s="174"/>
      <c r="N1022" s="174"/>
      <c r="O1022" s="174"/>
      <c r="P1022" s="174"/>
      <c r="Q1022" s="174"/>
      <c r="R1022" s="174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4"/>
      <c r="H1023" s="174"/>
      <c r="I1023" s="174"/>
      <c r="J1023" s="174"/>
      <c r="K1023" s="174"/>
      <c r="L1023" s="174"/>
      <c r="M1023" s="174"/>
      <c r="N1023" s="174"/>
      <c r="O1023" s="174"/>
      <c r="P1023" s="174"/>
      <c r="Q1023" s="174"/>
      <c r="R1023" s="174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4"/>
      <c r="H1024" s="174"/>
      <c r="I1024" s="174"/>
      <c r="J1024" s="174"/>
      <c r="K1024" s="174"/>
      <c r="L1024" s="174"/>
      <c r="M1024" s="174"/>
      <c r="N1024" s="174"/>
      <c r="O1024" s="174"/>
      <c r="P1024" s="174"/>
      <c r="Q1024" s="174"/>
      <c r="R1024" s="174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4"/>
      <c r="H1025" s="174"/>
      <c r="I1025" s="174"/>
      <c r="J1025" s="174"/>
      <c r="K1025" s="174"/>
      <c r="L1025" s="174"/>
      <c r="M1025" s="174"/>
      <c r="N1025" s="174"/>
      <c r="O1025" s="174"/>
      <c r="P1025" s="174"/>
      <c r="Q1025" s="174"/>
      <c r="R1025" s="174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4"/>
      <c r="H1026" s="174"/>
      <c r="I1026" s="174"/>
      <c r="J1026" s="174"/>
      <c r="K1026" s="174"/>
      <c r="L1026" s="174"/>
      <c r="M1026" s="174"/>
      <c r="N1026" s="174"/>
      <c r="O1026" s="174"/>
      <c r="P1026" s="174"/>
      <c r="Q1026" s="174"/>
      <c r="R1026" s="174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4"/>
      <c r="H1027" s="174"/>
      <c r="I1027" s="174"/>
      <c r="J1027" s="174"/>
      <c r="K1027" s="174"/>
      <c r="L1027" s="174"/>
      <c r="M1027" s="174"/>
      <c r="N1027" s="174"/>
      <c r="O1027" s="174"/>
      <c r="P1027" s="174"/>
      <c r="Q1027" s="174"/>
      <c r="R1027" s="174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4"/>
      <c r="H1028" s="174"/>
      <c r="I1028" s="174"/>
      <c r="J1028" s="174"/>
      <c r="K1028" s="174"/>
      <c r="L1028" s="174"/>
      <c r="M1028" s="174"/>
      <c r="N1028" s="174"/>
      <c r="O1028" s="174"/>
      <c r="P1028" s="174"/>
      <c r="Q1028" s="174"/>
      <c r="R1028" s="174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4"/>
      <c r="H1029" s="174"/>
      <c r="I1029" s="174"/>
      <c r="J1029" s="174"/>
      <c r="K1029" s="174"/>
      <c r="L1029" s="174"/>
      <c r="M1029" s="174"/>
      <c r="N1029" s="174"/>
      <c r="O1029" s="174"/>
      <c r="P1029" s="174"/>
      <c r="Q1029" s="174"/>
      <c r="R1029" s="174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4"/>
      <c r="H1030" s="174"/>
      <c r="I1030" s="174"/>
      <c r="J1030" s="174"/>
      <c r="K1030" s="174"/>
      <c r="L1030" s="174"/>
      <c r="M1030" s="174"/>
      <c r="N1030" s="174"/>
      <c r="O1030" s="174"/>
      <c r="P1030" s="174"/>
      <c r="Q1030" s="174"/>
      <c r="R1030" s="174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4"/>
      <c r="H1031" s="174"/>
      <c r="I1031" s="174"/>
      <c r="J1031" s="174"/>
      <c r="K1031" s="174"/>
      <c r="L1031" s="174"/>
      <c r="M1031" s="174"/>
      <c r="N1031" s="174"/>
      <c r="O1031" s="174"/>
      <c r="P1031" s="174"/>
      <c r="Q1031" s="174"/>
      <c r="R1031" s="174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4"/>
      <c r="H1032" s="174"/>
      <c r="I1032" s="174"/>
      <c r="J1032" s="174"/>
      <c r="K1032" s="174"/>
      <c r="L1032" s="174"/>
      <c r="M1032" s="174"/>
      <c r="N1032" s="174"/>
      <c r="O1032" s="174"/>
      <c r="P1032" s="174"/>
      <c r="Q1032" s="174"/>
      <c r="R1032" s="174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4"/>
      <c r="H1033" s="174"/>
      <c r="I1033" s="174"/>
      <c r="J1033" s="174"/>
      <c r="K1033" s="174"/>
      <c r="L1033" s="174"/>
      <c r="M1033" s="174"/>
      <c r="N1033" s="174"/>
      <c r="O1033" s="174"/>
      <c r="P1033" s="174"/>
      <c r="Q1033" s="174"/>
      <c r="R1033" s="174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4"/>
      <c r="H1034" s="174"/>
      <c r="I1034" s="174"/>
      <c r="J1034" s="174"/>
      <c r="K1034" s="174"/>
      <c r="L1034" s="174"/>
      <c r="M1034" s="174"/>
      <c r="N1034" s="174"/>
      <c r="O1034" s="174"/>
      <c r="P1034" s="174"/>
      <c r="Q1034" s="174"/>
      <c r="R1034" s="174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4"/>
      <c r="H1035" s="174"/>
      <c r="I1035" s="174"/>
      <c r="J1035" s="174"/>
      <c r="K1035" s="174"/>
      <c r="L1035" s="174"/>
      <c r="M1035" s="174"/>
      <c r="N1035" s="174"/>
      <c r="O1035" s="174"/>
      <c r="P1035" s="174"/>
      <c r="Q1035" s="174"/>
      <c r="R1035" s="174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4"/>
      <c r="H1036" s="174"/>
      <c r="I1036" s="174"/>
      <c r="J1036" s="174"/>
      <c r="K1036" s="174"/>
      <c r="L1036" s="174"/>
      <c r="M1036" s="174"/>
      <c r="N1036" s="174"/>
      <c r="O1036" s="174"/>
      <c r="P1036" s="174"/>
      <c r="Q1036" s="174"/>
      <c r="R1036" s="174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4"/>
      <c r="H1037" s="174"/>
      <c r="I1037" s="174"/>
      <c r="J1037" s="174"/>
      <c r="K1037" s="174"/>
      <c r="L1037" s="174"/>
      <c r="M1037" s="174"/>
      <c r="N1037" s="174"/>
      <c r="O1037" s="174"/>
      <c r="P1037" s="174"/>
      <c r="Q1037" s="174"/>
      <c r="R1037" s="174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4"/>
      <c r="H1038" s="174"/>
      <c r="I1038" s="174"/>
      <c r="J1038" s="174"/>
      <c r="K1038" s="174"/>
      <c r="L1038" s="174"/>
      <c r="M1038" s="174"/>
      <c r="N1038" s="174"/>
      <c r="O1038" s="174"/>
      <c r="P1038" s="174"/>
      <c r="Q1038" s="174"/>
      <c r="R1038" s="174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4"/>
      <c r="H1039" s="174"/>
      <c r="I1039" s="174"/>
      <c r="J1039" s="174"/>
      <c r="K1039" s="174"/>
      <c r="L1039" s="174"/>
      <c r="M1039" s="174"/>
      <c r="N1039" s="174"/>
      <c r="O1039" s="174"/>
      <c r="P1039" s="174"/>
      <c r="Q1039" s="174"/>
      <c r="R1039" s="174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4"/>
      <c r="H1040" s="174"/>
      <c r="I1040" s="174"/>
      <c r="J1040" s="174"/>
      <c r="K1040" s="174"/>
      <c r="L1040" s="174"/>
      <c r="M1040" s="174"/>
      <c r="N1040" s="174"/>
      <c r="O1040" s="174"/>
      <c r="P1040" s="174"/>
      <c r="Q1040" s="174"/>
      <c r="R1040" s="174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4"/>
      <c r="H1041" s="174"/>
      <c r="I1041" s="174"/>
      <c r="J1041" s="174"/>
      <c r="K1041" s="174"/>
      <c r="L1041" s="174"/>
      <c r="M1041" s="174"/>
      <c r="N1041" s="174"/>
      <c r="O1041" s="174"/>
      <c r="P1041" s="174"/>
      <c r="Q1041" s="174"/>
      <c r="R1041" s="174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4"/>
      <c r="H1042" s="174"/>
      <c r="I1042" s="174"/>
      <c r="J1042" s="174"/>
      <c r="K1042" s="174"/>
      <c r="L1042" s="174"/>
      <c r="M1042" s="174"/>
      <c r="N1042" s="174"/>
      <c r="O1042" s="174"/>
      <c r="P1042" s="174"/>
      <c r="Q1042" s="174"/>
      <c r="R1042" s="174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4"/>
      <c r="H1043" s="174"/>
      <c r="I1043" s="174"/>
      <c r="J1043" s="174"/>
      <c r="K1043" s="174"/>
      <c r="L1043" s="174"/>
      <c r="M1043" s="174"/>
      <c r="N1043" s="174"/>
      <c r="O1043" s="174"/>
      <c r="P1043" s="174"/>
      <c r="Q1043" s="174"/>
      <c r="R1043" s="174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4"/>
      <c r="H1044" s="174"/>
      <c r="I1044" s="174"/>
      <c r="J1044" s="174"/>
      <c r="K1044" s="174"/>
      <c r="L1044" s="174"/>
      <c r="M1044" s="174"/>
      <c r="N1044" s="174"/>
      <c r="O1044" s="174"/>
      <c r="P1044" s="174"/>
      <c r="Q1044" s="174"/>
      <c r="R1044" s="174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4"/>
      <c r="H1045" s="174"/>
      <c r="I1045" s="174"/>
      <c r="J1045" s="174"/>
      <c r="K1045" s="174"/>
      <c r="L1045" s="174"/>
      <c r="M1045" s="174"/>
      <c r="N1045" s="174"/>
      <c r="O1045" s="174"/>
      <c r="P1045" s="174"/>
      <c r="Q1045" s="174"/>
      <c r="R1045" s="174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4"/>
      <c r="H1046" s="174"/>
      <c r="I1046" s="174"/>
      <c r="J1046" s="174"/>
      <c r="K1046" s="174"/>
      <c r="L1046" s="174"/>
      <c r="M1046" s="174"/>
      <c r="N1046" s="174"/>
      <c r="O1046" s="174"/>
      <c r="P1046" s="174"/>
      <c r="Q1046" s="174"/>
      <c r="R1046" s="174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4"/>
      <c r="H1047" s="174"/>
      <c r="I1047" s="174"/>
      <c r="J1047" s="174"/>
      <c r="K1047" s="174"/>
      <c r="L1047" s="174"/>
      <c r="M1047" s="174"/>
      <c r="N1047" s="174"/>
      <c r="O1047" s="174"/>
      <c r="P1047" s="174"/>
      <c r="Q1047" s="174"/>
      <c r="R1047" s="174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4"/>
      <c r="H1048" s="174"/>
      <c r="I1048" s="174"/>
      <c r="J1048" s="174"/>
      <c r="K1048" s="174"/>
      <c r="L1048" s="174"/>
      <c r="M1048" s="174"/>
      <c r="N1048" s="174"/>
      <c r="O1048" s="174"/>
      <c r="P1048" s="174"/>
      <c r="Q1048" s="174"/>
      <c r="R1048" s="174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4"/>
      <c r="H1049" s="174"/>
      <c r="I1049" s="174"/>
      <c r="J1049" s="174"/>
      <c r="K1049" s="174"/>
      <c r="L1049" s="174"/>
      <c r="M1049" s="174"/>
      <c r="N1049" s="174"/>
      <c r="O1049" s="174"/>
      <c r="P1049" s="174"/>
      <c r="Q1049" s="174"/>
      <c r="R1049" s="174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4"/>
      <c r="H1050" s="174"/>
      <c r="I1050" s="174"/>
      <c r="J1050" s="174"/>
      <c r="K1050" s="174"/>
      <c r="L1050" s="174"/>
      <c r="M1050" s="174"/>
      <c r="N1050" s="174"/>
      <c r="O1050" s="174"/>
      <c r="P1050" s="174"/>
      <c r="Q1050" s="174"/>
      <c r="R1050" s="174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4"/>
      <c r="H1051" s="174"/>
      <c r="I1051" s="174"/>
      <c r="J1051" s="174"/>
      <c r="K1051" s="174"/>
      <c r="L1051" s="174"/>
      <c r="M1051" s="174"/>
      <c r="N1051" s="174"/>
      <c r="O1051" s="174"/>
      <c r="P1051" s="174"/>
      <c r="Q1051" s="174"/>
      <c r="R1051" s="174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4"/>
      <c r="H1052" s="174"/>
      <c r="I1052" s="174"/>
      <c r="J1052" s="174"/>
      <c r="K1052" s="174"/>
      <c r="L1052" s="174"/>
      <c r="M1052" s="174"/>
      <c r="N1052" s="174"/>
      <c r="O1052" s="174"/>
      <c r="P1052" s="174"/>
      <c r="Q1052" s="174"/>
      <c r="R1052" s="174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4"/>
      <c r="H1053" s="174"/>
      <c r="I1053" s="174"/>
      <c r="J1053" s="174"/>
      <c r="K1053" s="174"/>
      <c r="L1053" s="174"/>
      <c r="M1053" s="174"/>
      <c r="N1053" s="174"/>
      <c r="O1053" s="174"/>
      <c r="P1053" s="174"/>
      <c r="Q1053" s="174"/>
      <c r="R1053" s="174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4"/>
      <c r="H1054" s="174"/>
      <c r="I1054" s="174"/>
      <c r="J1054" s="174"/>
      <c r="K1054" s="174"/>
      <c r="L1054" s="174"/>
      <c r="M1054" s="174"/>
      <c r="N1054" s="174"/>
      <c r="O1054" s="174"/>
      <c r="P1054" s="174"/>
      <c r="Q1054" s="174"/>
      <c r="R1054" s="174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4"/>
      <c r="H1055" s="174"/>
      <c r="I1055" s="174"/>
      <c r="J1055" s="174"/>
      <c r="K1055" s="174"/>
      <c r="L1055" s="174"/>
      <c r="M1055" s="174"/>
      <c r="N1055" s="174"/>
      <c r="O1055" s="174"/>
      <c r="P1055" s="174"/>
      <c r="Q1055" s="174"/>
      <c r="R1055" s="174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4"/>
      <c r="H1056" s="174"/>
      <c r="I1056" s="174"/>
      <c r="J1056" s="174"/>
      <c r="K1056" s="174"/>
      <c r="L1056" s="174"/>
      <c r="M1056" s="174"/>
      <c r="N1056" s="174"/>
      <c r="O1056" s="174"/>
      <c r="P1056" s="174"/>
      <c r="Q1056" s="174"/>
      <c r="R1056" s="174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4"/>
      <c r="H1057" s="174"/>
      <c r="I1057" s="174"/>
      <c r="J1057" s="174"/>
      <c r="K1057" s="174"/>
      <c r="L1057" s="174"/>
      <c r="M1057" s="174"/>
      <c r="N1057" s="174"/>
      <c r="O1057" s="174"/>
      <c r="P1057" s="174"/>
      <c r="Q1057" s="174"/>
      <c r="R1057" s="174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4"/>
      <c r="H1058" s="174"/>
      <c r="I1058" s="174"/>
      <c r="J1058" s="174"/>
      <c r="K1058" s="174"/>
      <c r="L1058" s="174"/>
      <c r="M1058" s="174"/>
      <c r="N1058" s="174"/>
      <c r="O1058" s="174"/>
      <c r="P1058" s="174"/>
      <c r="Q1058" s="174"/>
      <c r="R1058" s="174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4"/>
      <c r="H1059" s="174"/>
      <c r="I1059" s="174"/>
      <c r="J1059" s="174"/>
      <c r="K1059" s="174"/>
      <c r="L1059" s="174"/>
      <c r="M1059" s="174"/>
      <c r="N1059" s="174"/>
      <c r="O1059" s="174"/>
      <c r="P1059" s="174"/>
      <c r="Q1059" s="174"/>
      <c r="R1059" s="174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4"/>
      <c r="H1060" s="174"/>
      <c r="I1060" s="174"/>
      <c r="J1060" s="174"/>
      <c r="K1060" s="174"/>
      <c r="L1060" s="174"/>
      <c r="M1060" s="174"/>
      <c r="N1060" s="174"/>
      <c r="O1060" s="174"/>
      <c r="P1060" s="174"/>
      <c r="Q1060" s="174"/>
      <c r="R1060" s="174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4"/>
      <c r="H1061" s="174"/>
      <c r="I1061" s="174"/>
      <c r="J1061" s="174"/>
      <c r="K1061" s="174"/>
      <c r="L1061" s="174"/>
      <c r="M1061" s="174"/>
      <c r="N1061" s="174"/>
      <c r="O1061" s="174"/>
      <c r="P1061" s="174"/>
      <c r="Q1061" s="174"/>
      <c r="R1061" s="174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4"/>
      <c r="H1062" s="174"/>
      <c r="I1062" s="174"/>
      <c r="J1062" s="174"/>
      <c r="K1062" s="174"/>
      <c r="L1062" s="174"/>
      <c r="M1062" s="174"/>
      <c r="N1062" s="174"/>
      <c r="O1062" s="174"/>
      <c r="P1062" s="174"/>
      <c r="Q1062" s="174"/>
      <c r="R1062" s="174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4"/>
      <c r="H1063" s="174"/>
      <c r="I1063" s="174"/>
      <c r="J1063" s="174"/>
      <c r="K1063" s="174"/>
      <c r="L1063" s="174"/>
      <c r="M1063" s="174"/>
      <c r="N1063" s="174"/>
      <c r="O1063" s="174"/>
      <c r="P1063" s="174"/>
      <c r="Q1063" s="174"/>
      <c r="R1063" s="174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4"/>
      <c r="H1064" s="174"/>
      <c r="I1064" s="174"/>
      <c r="J1064" s="174"/>
      <c r="K1064" s="174"/>
      <c r="L1064" s="174"/>
      <c r="M1064" s="174"/>
      <c r="N1064" s="174"/>
      <c r="O1064" s="174"/>
      <c r="P1064" s="174"/>
      <c r="Q1064" s="174"/>
      <c r="R1064" s="174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4"/>
      <c r="H1065" s="174"/>
      <c r="I1065" s="174"/>
      <c r="J1065" s="174"/>
      <c r="K1065" s="174"/>
      <c r="L1065" s="174"/>
      <c r="M1065" s="174"/>
      <c r="N1065" s="174"/>
      <c r="O1065" s="174"/>
      <c r="P1065" s="174"/>
      <c r="Q1065" s="174"/>
      <c r="R1065" s="174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4"/>
      <c r="H1066" s="174"/>
      <c r="I1066" s="174"/>
      <c r="J1066" s="174"/>
      <c r="K1066" s="174"/>
      <c r="L1066" s="174"/>
      <c r="M1066" s="174"/>
      <c r="N1066" s="174"/>
      <c r="O1066" s="174"/>
      <c r="P1066" s="174"/>
      <c r="Q1066" s="174"/>
      <c r="R1066" s="174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4"/>
      <c r="H1067" s="174"/>
      <c r="I1067" s="174"/>
      <c r="J1067" s="174"/>
      <c r="K1067" s="174"/>
      <c r="L1067" s="174"/>
      <c r="M1067" s="174"/>
      <c r="N1067" s="174"/>
      <c r="O1067" s="174"/>
      <c r="P1067" s="174"/>
      <c r="Q1067" s="174"/>
      <c r="R1067" s="174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4"/>
      <c r="H1068" s="174"/>
      <c r="I1068" s="174"/>
      <c r="J1068" s="174"/>
      <c r="K1068" s="174"/>
      <c r="L1068" s="174"/>
      <c r="M1068" s="174"/>
      <c r="N1068" s="174"/>
      <c r="O1068" s="174"/>
      <c r="P1068" s="174"/>
      <c r="Q1068" s="174"/>
      <c r="R1068" s="174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4"/>
      <c r="H1069" s="174"/>
      <c r="I1069" s="174"/>
      <c r="J1069" s="174"/>
      <c r="K1069" s="174"/>
      <c r="L1069" s="174"/>
      <c r="M1069" s="174"/>
      <c r="N1069" s="174"/>
      <c r="O1069" s="174"/>
      <c r="P1069" s="174"/>
      <c r="Q1069" s="174"/>
      <c r="R1069" s="174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4"/>
      <c r="H1070" s="174"/>
      <c r="I1070" s="174"/>
      <c r="J1070" s="174"/>
      <c r="K1070" s="174"/>
      <c r="L1070" s="174"/>
      <c r="M1070" s="174"/>
      <c r="N1070" s="174"/>
      <c r="O1070" s="174"/>
      <c r="P1070" s="174"/>
      <c r="Q1070" s="174"/>
      <c r="R1070" s="174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4"/>
      <c r="H1071" s="174"/>
      <c r="I1071" s="174"/>
      <c r="J1071" s="174"/>
      <c r="K1071" s="174"/>
      <c r="L1071" s="174"/>
      <c r="M1071" s="174"/>
      <c r="N1071" s="174"/>
      <c r="O1071" s="174"/>
      <c r="P1071" s="174"/>
      <c r="Q1071" s="174"/>
      <c r="R1071" s="174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4"/>
      <c r="H1072" s="174"/>
      <c r="I1072" s="174"/>
      <c r="J1072" s="174"/>
      <c r="K1072" s="174"/>
      <c r="L1072" s="174"/>
      <c r="M1072" s="174"/>
      <c r="N1072" s="174"/>
      <c r="O1072" s="174"/>
      <c r="P1072" s="174"/>
      <c r="Q1072" s="174"/>
      <c r="R1072" s="174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4"/>
      <c r="H1073" s="174"/>
      <c r="I1073" s="174"/>
      <c r="J1073" s="174"/>
      <c r="K1073" s="174"/>
      <c r="L1073" s="174"/>
      <c r="M1073" s="174"/>
      <c r="N1073" s="174"/>
      <c r="O1073" s="174"/>
      <c r="P1073" s="174"/>
      <c r="Q1073" s="174"/>
      <c r="R1073" s="174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4"/>
      <c r="H1074" s="174"/>
      <c r="I1074" s="174"/>
      <c r="J1074" s="174"/>
      <c r="K1074" s="174"/>
      <c r="L1074" s="174"/>
      <c r="M1074" s="174"/>
      <c r="N1074" s="174"/>
      <c r="O1074" s="174"/>
      <c r="P1074" s="174"/>
      <c r="Q1074" s="174"/>
      <c r="R1074" s="174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4"/>
      <c r="H1075" s="174"/>
      <c r="I1075" s="174"/>
      <c r="J1075" s="174"/>
      <c r="K1075" s="174"/>
      <c r="L1075" s="174"/>
      <c r="M1075" s="174"/>
      <c r="N1075" s="174"/>
      <c r="O1075" s="174"/>
      <c r="P1075" s="174"/>
      <c r="Q1075" s="174"/>
      <c r="R1075" s="174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4"/>
      <c r="H1076" s="174"/>
      <c r="I1076" s="174"/>
      <c r="J1076" s="174"/>
      <c r="K1076" s="174"/>
      <c r="L1076" s="174"/>
      <c r="M1076" s="174"/>
      <c r="N1076" s="174"/>
      <c r="O1076" s="174"/>
      <c r="P1076" s="174"/>
      <c r="Q1076" s="174"/>
      <c r="R1076" s="174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4"/>
      <c r="H1077" s="174"/>
      <c r="I1077" s="174"/>
      <c r="J1077" s="174"/>
      <c r="K1077" s="174"/>
      <c r="L1077" s="174"/>
      <c r="M1077" s="174"/>
      <c r="N1077" s="174"/>
      <c r="O1077" s="174"/>
      <c r="P1077" s="174"/>
      <c r="Q1077" s="174"/>
      <c r="R1077" s="174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4"/>
      <c r="H1078" s="174"/>
      <c r="I1078" s="174"/>
      <c r="J1078" s="174"/>
      <c r="K1078" s="174"/>
      <c r="L1078" s="174"/>
      <c r="M1078" s="174"/>
      <c r="N1078" s="174"/>
      <c r="O1078" s="174"/>
      <c r="P1078" s="174"/>
      <c r="Q1078" s="174"/>
      <c r="R1078" s="174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4"/>
      <c r="H1079" s="174"/>
      <c r="I1079" s="174"/>
      <c r="J1079" s="174"/>
      <c r="K1079" s="174"/>
      <c r="L1079" s="174"/>
      <c r="M1079" s="174"/>
      <c r="N1079" s="174"/>
      <c r="O1079" s="174"/>
      <c r="P1079" s="174"/>
      <c r="Q1079" s="174"/>
      <c r="R1079" s="174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4"/>
      <c r="H1080" s="174"/>
      <c r="I1080" s="174"/>
      <c r="J1080" s="174"/>
      <c r="K1080" s="174"/>
      <c r="L1080" s="174"/>
      <c r="M1080" s="174"/>
      <c r="N1080" s="174"/>
      <c r="O1080" s="174"/>
      <c r="P1080" s="174"/>
      <c r="Q1080" s="174"/>
      <c r="R1080" s="174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4"/>
      <c r="H1081" s="174"/>
      <c r="I1081" s="174"/>
      <c r="J1081" s="174"/>
      <c r="K1081" s="174"/>
      <c r="L1081" s="174"/>
      <c r="M1081" s="174"/>
      <c r="N1081" s="174"/>
      <c r="O1081" s="174"/>
      <c r="P1081" s="174"/>
      <c r="Q1081" s="174"/>
      <c r="R1081" s="174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4"/>
      <c r="H1082" s="174"/>
      <c r="I1082" s="174"/>
      <c r="J1082" s="174"/>
      <c r="K1082" s="174"/>
      <c r="L1082" s="174"/>
      <c r="M1082" s="174"/>
      <c r="N1082" s="174"/>
      <c r="O1082" s="174"/>
      <c r="P1082" s="174"/>
      <c r="Q1082" s="174"/>
      <c r="R1082" s="174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4"/>
      <c r="H1083" s="174"/>
      <c r="I1083" s="174"/>
      <c r="J1083" s="174"/>
      <c r="K1083" s="174"/>
      <c r="L1083" s="174"/>
      <c r="M1083" s="174"/>
      <c r="N1083" s="174"/>
      <c r="O1083" s="174"/>
      <c r="P1083" s="174"/>
      <c r="Q1083" s="174"/>
      <c r="R1083" s="174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4"/>
      <c r="H1084" s="174"/>
      <c r="I1084" s="174"/>
      <c r="J1084" s="174"/>
      <c r="K1084" s="174"/>
      <c r="L1084" s="174"/>
      <c r="M1084" s="174"/>
      <c r="N1084" s="174"/>
      <c r="O1084" s="174"/>
      <c r="P1084" s="174"/>
      <c r="Q1084" s="174"/>
      <c r="R1084" s="174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4"/>
      <c r="H1085" s="174"/>
      <c r="I1085" s="174"/>
      <c r="J1085" s="174"/>
      <c r="K1085" s="174"/>
      <c r="L1085" s="174"/>
      <c r="M1085" s="174"/>
      <c r="N1085" s="174"/>
      <c r="O1085" s="174"/>
      <c r="P1085" s="174"/>
      <c r="Q1085" s="174"/>
      <c r="R1085" s="174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4"/>
      <c r="H1086" s="174"/>
      <c r="I1086" s="174"/>
      <c r="J1086" s="174"/>
      <c r="K1086" s="174"/>
      <c r="L1086" s="174"/>
      <c r="M1086" s="174"/>
      <c r="N1086" s="174"/>
      <c r="O1086" s="174"/>
      <c r="P1086" s="174"/>
      <c r="Q1086" s="174"/>
      <c r="R1086" s="174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4"/>
      <c r="H1087" s="174"/>
      <c r="I1087" s="174"/>
      <c r="J1087" s="174"/>
      <c r="K1087" s="174"/>
      <c r="L1087" s="174"/>
      <c r="M1087" s="174"/>
      <c r="N1087" s="174"/>
      <c r="O1087" s="174"/>
      <c r="P1087" s="174"/>
      <c r="Q1087" s="174"/>
      <c r="R1087" s="174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4"/>
      <c r="H1088" s="174"/>
      <c r="I1088" s="174"/>
      <c r="J1088" s="174"/>
      <c r="K1088" s="174"/>
      <c r="L1088" s="174"/>
      <c r="M1088" s="174"/>
      <c r="N1088" s="174"/>
      <c r="O1088" s="174"/>
      <c r="P1088" s="174"/>
      <c r="Q1088" s="174"/>
      <c r="R1088" s="174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4"/>
      <c r="H1089" s="174"/>
      <c r="I1089" s="174"/>
      <c r="J1089" s="174"/>
      <c r="K1089" s="174"/>
      <c r="L1089" s="174"/>
      <c r="M1089" s="174"/>
      <c r="N1089" s="174"/>
      <c r="O1089" s="174"/>
      <c r="P1089" s="174"/>
      <c r="Q1089" s="174"/>
      <c r="R1089" s="174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4"/>
      <c r="H1090" s="174"/>
      <c r="I1090" s="174"/>
      <c r="J1090" s="174"/>
      <c r="K1090" s="174"/>
      <c r="L1090" s="174"/>
      <c r="M1090" s="174"/>
      <c r="N1090" s="174"/>
      <c r="O1090" s="174"/>
      <c r="P1090" s="174"/>
      <c r="Q1090" s="174"/>
      <c r="R1090" s="174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4"/>
      <c r="H1091" s="174"/>
      <c r="I1091" s="174"/>
      <c r="J1091" s="174"/>
      <c r="K1091" s="174"/>
      <c r="L1091" s="174"/>
      <c r="M1091" s="174"/>
      <c r="N1091" s="174"/>
      <c r="O1091" s="174"/>
      <c r="P1091" s="174"/>
      <c r="Q1091" s="174"/>
      <c r="R1091" s="174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4"/>
      <c r="H1092" s="174"/>
      <c r="I1092" s="174"/>
      <c r="J1092" s="174"/>
      <c r="K1092" s="174"/>
      <c r="L1092" s="174"/>
      <c r="M1092" s="174"/>
      <c r="N1092" s="174"/>
      <c r="O1092" s="174"/>
      <c r="P1092" s="174"/>
      <c r="Q1092" s="174"/>
      <c r="R1092" s="174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4"/>
      <c r="H1093" s="174"/>
      <c r="I1093" s="174"/>
      <c r="J1093" s="174"/>
      <c r="K1093" s="174"/>
      <c r="L1093" s="174"/>
      <c r="M1093" s="174"/>
      <c r="N1093" s="174"/>
      <c r="O1093" s="174"/>
      <c r="P1093" s="174"/>
      <c r="Q1093" s="174"/>
      <c r="R1093" s="174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4"/>
      <c r="H1094" s="174"/>
      <c r="I1094" s="174"/>
      <c r="J1094" s="174"/>
      <c r="K1094" s="174"/>
      <c r="L1094" s="174"/>
      <c r="M1094" s="174"/>
      <c r="N1094" s="174"/>
      <c r="O1094" s="174"/>
      <c r="P1094" s="174"/>
      <c r="Q1094" s="174"/>
      <c r="R1094" s="174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4"/>
      <c r="H1095" s="174"/>
      <c r="I1095" s="174"/>
      <c r="J1095" s="174"/>
      <c r="K1095" s="174"/>
      <c r="L1095" s="174"/>
      <c r="M1095" s="174"/>
      <c r="N1095" s="174"/>
      <c r="O1095" s="174"/>
      <c r="P1095" s="174"/>
      <c r="Q1095" s="174"/>
      <c r="R1095" s="174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4"/>
      <c r="H1096" s="174"/>
      <c r="I1096" s="174"/>
      <c r="J1096" s="174"/>
      <c r="K1096" s="174"/>
      <c r="L1096" s="174"/>
      <c r="M1096" s="174"/>
      <c r="N1096" s="174"/>
      <c r="O1096" s="174"/>
      <c r="P1096" s="174"/>
      <c r="Q1096" s="174"/>
      <c r="R1096" s="174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4"/>
      <c r="H1097" s="174"/>
      <c r="I1097" s="174"/>
      <c r="J1097" s="174"/>
      <c r="K1097" s="174"/>
      <c r="L1097" s="174"/>
      <c r="M1097" s="174"/>
      <c r="N1097" s="174"/>
      <c r="O1097" s="174"/>
      <c r="P1097" s="174"/>
      <c r="Q1097" s="174"/>
      <c r="R1097" s="174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4"/>
      <c r="H1098" s="174"/>
      <c r="I1098" s="174"/>
      <c r="J1098" s="174"/>
      <c r="K1098" s="174"/>
      <c r="L1098" s="174"/>
      <c r="M1098" s="174"/>
      <c r="N1098" s="174"/>
      <c r="O1098" s="174"/>
      <c r="P1098" s="174"/>
      <c r="Q1098" s="174"/>
      <c r="R1098" s="174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4"/>
      <c r="H1099" s="174"/>
      <c r="I1099" s="174"/>
      <c r="J1099" s="174"/>
      <c r="K1099" s="174"/>
      <c r="L1099" s="174"/>
      <c r="M1099" s="174"/>
      <c r="N1099" s="174"/>
      <c r="O1099" s="174"/>
      <c r="P1099" s="174"/>
      <c r="Q1099" s="174"/>
      <c r="R1099" s="174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4"/>
      <c r="H1100" s="174"/>
      <c r="I1100" s="174"/>
      <c r="J1100" s="174"/>
      <c r="K1100" s="174"/>
      <c r="L1100" s="174"/>
      <c r="M1100" s="174"/>
      <c r="N1100" s="174"/>
      <c r="O1100" s="174"/>
      <c r="P1100" s="174"/>
      <c r="Q1100" s="174"/>
      <c r="R1100" s="174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4"/>
      <c r="H1101" s="174"/>
      <c r="I1101" s="174"/>
      <c r="J1101" s="174"/>
      <c r="K1101" s="174"/>
      <c r="L1101" s="174"/>
      <c r="M1101" s="174"/>
      <c r="N1101" s="174"/>
      <c r="O1101" s="174"/>
      <c r="P1101" s="174"/>
      <c r="Q1101" s="174"/>
      <c r="R1101" s="174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4"/>
      <c r="H1102" s="174"/>
      <c r="I1102" s="174"/>
      <c r="J1102" s="174"/>
      <c r="K1102" s="174"/>
      <c r="L1102" s="174"/>
      <c r="M1102" s="174"/>
      <c r="N1102" s="174"/>
      <c r="O1102" s="174"/>
      <c r="P1102" s="174"/>
      <c r="Q1102" s="174"/>
      <c r="R1102" s="174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4"/>
      <c r="H1103" s="174"/>
      <c r="I1103" s="174"/>
      <c r="J1103" s="174"/>
      <c r="K1103" s="174"/>
      <c r="L1103" s="174"/>
      <c r="M1103" s="174"/>
      <c r="N1103" s="174"/>
      <c r="O1103" s="174"/>
      <c r="P1103" s="174"/>
      <c r="Q1103" s="174"/>
      <c r="R1103" s="174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4"/>
      <c r="H1104" s="174"/>
      <c r="I1104" s="174"/>
      <c r="J1104" s="174"/>
      <c r="K1104" s="174"/>
      <c r="L1104" s="174"/>
      <c r="M1104" s="174"/>
      <c r="N1104" s="174"/>
      <c r="O1104" s="174"/>
      <c r="P1104" s="174"/>
      <c r="Q1104" s="174"/>
      <c r="R1104" s="174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4"/>
      <c r="H1105" s="174"/>
      <c r="I1105" s="174"/>
      <c r="J1105" s="174"/>
      <c r="K1105" s="174"/>
      <c r="L1105" s="174"/>
      <c r="M1105" s="174"/>
      <c r="N1105" s="174"/>
      <c r="O1105" s="174"/>
      <c r="P1105" s="174"/>
      <c r="Q1105" s="174"/>
      <c r="R1105" s="174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4"/>
      <c r="H1106" s="174"/>
      <c r="I1106" s="174"/>
      <c r="J1106" s="174"/>
      <c r="K1106" s="174"/>
      <c r="L1106" s="174"/>
      <c r="M1106" s="174"/>
      <c r="N1106" s="174"/>
      <c r="O1106" s="174"/>
      <c r="P1106" s="174"/>
      <c r="Q1106" s="174"/>
      <c r="R1106" s="174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4"/>
      <c r="H1107" s="174"/>
      <c r="I1107" s="174"/>
      <c r="J1107" s="174"/>
      <c r="K1107" s="174"/>
      <c r="L1107" s="174"/>
      <c r="M1107" s="174"/>
      <c r="N1107" s="174"/>
      <c r="O1107" s="174"/>
      <c r="P1107" s="174"/>
      <c r="Q1107" s="174"/>
      <c r="R1107" s="174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4"/>
      <c r="H1108" s="174"/>
      <c r="I1108" s="174"/>
      <c r="J1108" s="174"/>
      <c r="K1108" s="174"/>
      <c r="L1108" s="174"/>
      <c r="M1108" s="174"/>
      <c r="N1108" s="174"/>
      <c r="O1108" s="174"/>
      <c r="P1108" s="174"/>
      <c r="Q1108" s="174"/>
      <c r="R1108" s="174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4"/>
      <c r="H1109" s="174"/>
      <c r="I1109" s="174"/>
      <c r="J1109" s="174"/>
      <c r="K1109" s="174"/>
      <c r="L1109" s="174"/>
      <c r="M1109" s="174"/>
      <c r="N1109" s="174"/>
      <c r="O1109" s="174"/>
      <c r="P1109" s="174"/>
      <c r="Q1109" s="174"/>
      <c r="R1109" s="174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4"/>
      <c r="H1110" s="174"/>
      <c r="I1110" s="174"/>
      <c r="J1110" s="174"/>
      <c r="K1110" s="174"/>
      <c r="L1110" s="174"/>
      <c r="M1110" s="174"/>
      <c r="N1110" s="174"/>
      <c r="O1110" s="174"/>
      <c r="P1110" s="174"/>
      <c r="Q1110" s="174"/>
      <c r="R1110" s="174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4"/>
      <c r="H1111" s="174"/>
      <c r="I1111" s="174"/>
      <c r="J1111" s="174"/>
      <c r="K1111" s="174"/>
      <c r="L1111" s="174"/>
      <c r="M1111" s="174"/>
      <c r="N1111" s="174"/>
      <c r="O1111" s="174"/>
      <c r="P1111" s="174"/>
      <c r="Q1111" s="174"/>
      <c r="R1111" s="174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ignoredErrors>
    <ignoredError sqref="S8:S124 S7 T7:T119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7549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250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7560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7665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249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248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7685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7686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1581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247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7664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245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244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7559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7687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243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7688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7689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7558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6907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241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240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239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7556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236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7555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7554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7477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2390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234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7547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270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269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268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7478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7018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265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263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2734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7690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3348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7579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259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257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</row>
    <row r="2" spans="1:10" ht="15.75" thickTop="1" x14ac:dyDescent="0.25">
      <c r="A2" s="73"/>
      <c r="B2" s="73" t="s">
        <v>7582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7018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7581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7580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7579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6936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40633</v>
      </c>
      <c r="G4" s="76" t="s">
        <v>535</v>
      </c>
      <c r="H4" s="76"/>
      <c r="I4" s="76" t="s">
        <v>534</v>
      </c>
      <c r="J4" s="78">
        <v>20</v>
      </c>
    </row>
    <row r="5" spans="1:11" x14ac:dyDescent="0.25">
      <c r="A5" s="76"/>
      <c r="B5" s="76"/>
      <c r="C5" s="76" t="s">
        <v>6935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6934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42719</v>
      </c>
      <c r="G7" s="76" t="s">
        <v>6933</v>
      </c>
      <c r="H7" s="76"/>
      <c r="I7" s="76" t="s">
        <v>6932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276</v>
      </c>
      <c r="F8" s="77">
        <v>42857</v>
      </c>
      <c r="G8" s="76"/>
      <c r="H8" s="76" t="s">
        <v>6931</v>
      </c>
      <c r="I8" s="76" t="s">
        <v>6930</v>
      </c>
      <c r="J8" s="78">
        <v>-500</v>
      </c>
    </row>
    <row r="9" spans="1:11" x14ac:dyDescent="0.25">
      <c r="A9" s="76"/>
      <c r="B9" s="76"/>
      <c r="C9" s="76" t="s">
        <v>6929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6928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285</v>
      </c>
      <c r="F11" s="77">
        <v>41243</v>
      </c>
      <c r="G11" s="76" t="s">
        <v>6927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285</v>
      </c>
      <c r="F12" s="77">
        <v>43373</v>
      </c>
      <c r="G12" s="76" t="s">
        <v>5962</v>
      </c>
      <c r="H12" s="76"/>
      <c r="I12" s="76" t="s">
        <v>6074</v>
      </c>
      <c r="J12" s="78">
        <v>-20</v>
      </c>
    </row>
    <row r="13" spans="1:11" x14ac:dyDescent="0.25">
      <c r="A13" s="76"/>
      <c r="B13" s="76"/>
      <c r="C13" s="76" t="s">
        <v>6926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6925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285</v>
      </c>
      <c r="F15" s="77">
        <v>41578</v>
      </c>
      <c r="G15" s="76" t="s">
        <v>6048</v>
      </c>
      <c r="H15" s="76"/>
      <c r="I15" s="76" t="s">
        <v>6047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285</v>
      </c>
      <c r="F16" s="77">
        <v>41578</v>
      </c>
      <c r="G16" s="76" t="s">
        <v>6048</v>
      </c>
      <c r="H16" s="76"/>
      <c r="I16" s="76" t="s">
        <v>6047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41608</v>
      </c>
      <c r="G17" s="76" t="s">
        <v>6046</v>
      </c>
      <c r="H17" s="76"/>
      <c r="I17" s="76" t="s">
        <v>6045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41639</v>
      </c>
      <c r="G18" s="76" t="s">
        <v>6044</v>
      </c>
      <c r="H18" s="76"/>
      <c r="I18" s="76" t="s">
        <v>6043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285</v>
      </c>
      <c r="F19" s="77">
        <v>41698</v>
      </c>
      <c r="G19" s="76" t="s">
        <v>6924</v>
      </c>
      <c r="H19" s="76"/>
      <c r="I19" s="76" t="s">
        <v>6923</v>
      </c>
      <c r="J19" s="78">
        <v>-135.77000000000001</v>
      </c>
    </row>
    <row r="20" spans="1:10" x14ac:dyDescent="0.25">
      <c r="A20" s="76"/>
      <c r="B20" s="76"/>
      <c r="C20" s="76" t="s">
        <v>6922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6921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285</v>
      </c>
      <c r="F22" s="77">
        <v>42370</v>
      </c>
      <c r="G22" s="76" t="s">
        <v>5923</v>
      </c>
      <c r="H22" s="76"/>
      <c r="I22" s="76" t="s">
        <v>5922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285</v>
      </c>
      <c r="F23" s="77">
        <v>43373</v>
      </c>
      <c r="G23" s="76" t="s">
        <v>5962</v>
      </c>
      <c r="H23" s="76"/>
      <c r="I23" s="76" t="s">
        <v>6074</v>
      </c>
      <c r="J23" s="78">
        <v>-500</v>
      </c>
    </row>
    <row r="24" spans="1:10" x14ac:dyDescent="0.25">
      <c r="A24" s="76"/>
      <c r="B24" s="76"/>
      <c r="C24" s="76" t="s">
        <v>6920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6919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285</v>
      </c>
      <c r="F26" s="77">
        <v>43343</v>
      </c>
      <c r="G26" s="76" t="s">
        <v>1951</v>
      </c>
      <c r="H26" s="76"/>
      <c r="I26" s="76" t="s">
        <v>1952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285</v>
      </c>
      <c r="F27" s="77">
        <v>43373</v>
      </c>
      <c r="G27" s="76" t="s">
        <v>5962</v>
      </c>
      <c r="H27" s="76"/>
      <c r="I27" s="76" t="s">
        <v>6911</v>
      </c>
      <c r="J27" s="78">
        <v>-500</v>
      </c>
    </row>
    <row r="28" spans="1:10" x14ac:dyDescent="0.25">
      <c r="A28" s="76"/>
      <c r="B28" s="76"/>
      <c r="C28" s="76" t="s">
        <v>6918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6917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285</v>
      </c>
      <c r="F30" s="77">
        <v>40877</v>
      </c>
      <c r="G30" s="76" t="s">
        <v>6071</v>
      </c>
      <c r="H30" s="76"/>
      <c r="I30" s="76" t="s">
        <v>6070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285</v>
      </c>
      <c r="F31" s="77">
        <v>41578</v>
      </c>
      <c r="G31" s="76" t="s">
        <v>485</v>
      </c>
      <c r="H31" s="76"/>
      <c r="I31" s="76" t="s">
        <v>484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637</v>
      </c>
      <c r="F32" s="77">
        <v>42166</v>
      </c>
      <c r="G32" s="76"/>
      <c r="H32" s="76"/>
      <c r="I32" s="76" t="s">
        <v>6916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637</v>
      </c>
      <c r="F33" s="77">
        <v>42166</v>
      </c>
      <c r="G33" s="76"/>
      <c r="H33" s="76"/>
      <c r="I33" s="76" t="s">
        <v>1173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296</v>
      </c>
      <c r="F34" s="77">
        <v>42170</v>
      </c>
      <c r="G34" s="76"/>
      <c r="H34" s="76" t="s">
        <v>6915</v>
      </c>
      <c r="I34" s="76" t="s">
        <v>6914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637</v>
      </c>
      <c r="F35" s="77">
        <v>42181</v>
      </c>
      <c r="G35" s="76"/>
      <c r="H35" s="76" t="s">
        <v>6220</v>
      </c>
      <c r="I35" s="76" t="s">
        <v>962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637</v>
      </c>
      <c r="F36" s="77">
        <v>42181</v>
      </c>
      <c r="G36" s="76"/>
      <c r="H36" s="76"/>
      <c r="I36" s="76" t="s">
        <v>681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42233</v>
      </c>
      <c r="G37" s="76" t="s">
        <v>2874</v>
      </c>
      <c r="H37" s="76"/>
      <c r="I37" s="76" t="s">
        <v>2873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285</v>
      </c>
      <c r="F38" s="77">
        <v>42275</v>
      </c>
      <c r="G38" s="76" t="s">
        <v>6913</v>
      </c>
      <c r="H38" s="76"/>
      <c r="I38" s="76" t="s">
        <v>6912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637</v>
      </c>
      <c r="F39" s="77">
        <v>42319</v>
      </c>
      <c r="G39" s="76"/>
      <c r="H39" s="76"/>
      <c r="I39" s="76" t="s">
        <v>637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637</v>
      </c>
      <c r="F40" s="77">
        <v>42319</v>
      </c>
      <c r="G40" s="76"/>
      <c r="H40" s="76"/>
      <c r="I40" s="76" t="s">
        <v>1173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285</v>
      </c>
      <c r="F41" s="77">
        <v>43373</v>
      </c>
      <c r="G41" s="76" t="s">
        <v>5962</v>
      </c>
      <c r="H41" s="76"/>
      <c r="I41" s="76" t="s">
        <v>6911</v>
      </c>
      <c r="J41" s="78">
        <v>500</v>
      </c>
    </row>
    <row r="42" spans="1:10" x14ac:dyDescent="0.25">
      <c r="A42" s="76"/>
      <c r="B42" s="76"/>
      <c r="C42" s="76" t="s">
        <v>6910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6909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337</v>
      </c>
      <c r="F44" s="77">
        <v>43551</v>
      </c>
      <c r="G44" s="76" t="s">
        <v>6908</v>
      </c>
      <c r="H44" s="76" t="s">
        <v>6907</v>
      </c>
      <c r="I44" s="76" t="s">
        <v>6906</v>
      </c>
      <c r="J44" s="78">
        <v>2000</v>
      </c>
    </row>
    <row r="45" spans="1:10" x14ac:dyDescent="0.25">
      <c r="A45" s="76"/>
      <c r="B45" s="76"/>
      <c r="C45" s="76" t="s">
        <v>6905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6904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285</v>
      </c>
      <c r="F47" s="77">
        <v>43769</v>
      </c>
      <c r="G47" s="76" t="s">
        <v>342</v>
      </c>
      <c r="H47" s="76"/>
      <c r="I47" s="76" t="s">
        <v>4200</v>
      </c>
      <c r="J47" s="78">
        <v>1283.3699999999999</v>
      </c>
    </row>
    <row r="48" spans="1:10" x14ac:dyDescent="0.25">
      <c r="A48" s="76"/>
      <c r="B48" s="76"/>
      <c r="C48" s="76" t="s">
        <v>6903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6902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285</v>
      </c>
      <c r="F50" s="77">
        <v>42605</v>
      </c>
      <c r="G50" s="76" t="s">
        <v>6901</v>
      </c>
      <c r="H50" s="76"/>
      <c r="I50" s="76" t="s">
        <v>6900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446</v>
      </c>
      <c r="F51" s="77">
        <v>42657</v>
      </c>
      <c r="G51" s="76"/>
      <c r="H51" s="76" t="s">
        <v>2068</v>
      </c>
      <c r="I51" s="76" t="s">
        <v>6899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42733</v>
      </c>
      <c r="G52" s="76" t="s">
        <v>6898</v>
      </c>
      <c r="H52" s="76" t="s">
        <v>3267</v>
      </c>
      <c r="I52" s="76" t="s">
        <v>6897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337</v>
      </c>
      <c r="F53" s="77">
        <v>42927</v>
      </c>
      <c r="G53" s="76" t="s">
        <v>6896</v>
      </c>
      <c r="H53" s="76" t="s">
        <v>6893</v>
      </c>
      <c r="I53" s="76" t="s">
        <v>6895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337</v>
      </c>
      <c r="F54" s="77">
        <v>43326</v>
      </c>
      <c r="G54" s="76" t="s">
        <v>6894</v>
      </c>
      <c r="H54" s="76" t="s">
        <v>6893</v>
      </c>
      <c r="I54" s="76" t="s">
        <v>6892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276</v>
      </c>
      <c r="F55" s="77">
        <v>43782</v>
      </c>
      <c r="G55" s="76" t="s">
        <v>6891</v>
      </c>
      <c r="H55" s="76" t="s">
        <v>6890</v>
      </c>
      <c r="I55" s="76" t="s">
        <v>6889</v>
      </c>
      <c r="J55" s="78">
        <v>-4640</v>
      </c>
    </row>
    <row r="56" spans="1:10" x14ac:dyDescent="0.25">
      <c r="A56" s="76"/>
      <c r="B56" s="76"/>
      <c r="C56" s="76" t="s">
        <v>6888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6887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285</v>
      </c>
      <c r="F58" s="77">
        <v>40908</v>
      </c>
      <c r="G58" s="76" t="s">
        <v>6069</v>
      </c>
      <c r="H58" s="76"/>
      <c r="I58" s="76" t="s">
        <v>6068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285</v>
      </c>
      <c r="F59" s="77">
        <v>43373</v>
      </c>
      <c r="G59" s="76" t="s">
        <v>5962</v>
      </c>
      <c r="H59" s="76"/>
      <c r="I59" s="76" t="s">
        <v>6074</v>
      </c>
      <c r="J59" s="78">
        <v>-500</v>
      </c>
    </row>
    <row r="60" spans="1:10" x14ac:dyDescent="0.25">
      <c r="A60" s="76"/>
      <c r="B60" s="76"/>
      <c r="C60" s="76" t="s">
        <v>6886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6885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285</v>
      </c>
      <c r="F62" s="77">
        <v>41274</v>
      </c>
      <c r="G62" s="76" t="s">
        <v>6061</v>
      </c>
      <c r="H62" s="76"/>
      <c r="I62" s="76" t="s">
        <v>6060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285</v>
      </c>
      <c r="F63" s="77">
        <v>41274</v>
      </c>
      <c r="G63" s="76" t="s">
        <v>6061</v>
      </c>
      <c r="H63" s="76"/>
      <c r="I63" s="76" t="s">
        <v>6060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285</v>
      </c>
      <c r="F64" s="77">
        <v>41608</v>
      </c>
      <c r="G64" s="76" t="s">
        <v>6046</v>
      </c>
      <c r="H64" s="76"/>
      <c r="I64" s="76" t="s">
        <v>6045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296</v>
      </c>
      <c r="F65" s="77">
        <v>41782</v>
      </c>
      <c r="G65" s="76"/>
      <c r="H65" s="76" t="s">
        <v>3856</v>
      </c>
      <c r="I65" s="76" t="s">
        <v>6884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296</v>
      </c>
      <c r="F66" s="77">
        <v>41828</v>
      </c>
      <c r="G66" s="76"/>
      <c r="H66" s="76" t="s">
        <v>6883</v>
      </c>
      <c r="I66" s="76" t="s">
        <v>6882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296</v>
      </c>
      <c r="F67" s="77">
        <v>41918</v>
      </c>
      <c r="G67" s="76"/>
      <c r="H67" s="76" t="s">
        <v>6881</v>
      </c>
      <c r="I67" s="76" t="s">
        <v>6880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296</v>
      </c>
      <c r="F68" s="77">
        <v>41932</v>
      </c>
      <c r="G68" s="76"/>
      <c r="H68" s="76" t="s">
        <v>6879</v>
      </c>
      <c r="I68" s="76" t="s">
        <v>6878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296</v>
      </c>
      <c r="F69" s="77">
        <v>42086</v>
      </c>
      <c r="G69" s="76"/>
      <c r="H69" s="76" t="s">
        <v>3856</v>
      </c>
      <c r="I69" s="76" t="s">
        <v>6877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296</v>
      </c>
      <c r="F70" s="77">
        <v>42151</v>
      </c>
      <c r="G70" s="76"/>
      <c r="H70" s="76" t="s">
        <v>3856</v>
      </c>
      <c r="I70" s="76" t="s">
        <v>6876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296</v>
      </c>
      <c r="F71" s="77">
        <v>42219</v>
      </c>
      <c r="G71" s="76"/>
      <c r="H71" s="76" t="s">
        <v>3856</v>
      </c>
      <c r="I71" s="76" t="s">
        <v>6875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296</v>
      </c>
      <c r="F72" s="77">
        <v>42247</v>
      </c>
      <c r="G72" s="76"/>
      <c r="H72" s="76" t="s">
        <v>3856</v>
      </c>
      <c r="I72" s="76" t="s">
        <v>6874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285</v>
      </c>
      <c r="F73" s="77">
        <v>42795</v>
      </c>
      <c r="G73" s="76" t="s">
        <v>1428</v>
      </c>
      <c r="H73" s="76" t="s">
        <v>1427</v>
      </c>
      <c r="I73" s="76" t="s">
        <v>1426</v>
      </c>
      <c r="J73" s="78">
        <v>1000</v>
      </c>
    </row>
    <row r="74" spans="1:10" x14ac:dyDescent="0.25">
      <c r="A74" s="76"/>
      <c r="B74" s="76"/>
      <c r="C74" s="76" t="s">
        <v>6873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6872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337</v>
      </c>
      <c r="F76" s="77">
        <v>43679</v>
      </c>
      <c r="G76" s="76" t="s">
        <v>6871</v>
      </c>
      <c r="H76" s="76" t="s">
        <v>6870</v>
      </c>
      <c r="I76" s="76" t="s">
        <v>6869</v>
      </c>
      <c r="J76" s="78">
        <v>4000</v>
      </c>
    </row>
    <row r="77" spans="1:10" x14ac:dyDescent="0.25">
      <c r="A77" s="76"/>
      <c r="B77" s="76"/>
      <c r="C77" s="76" t="s">
        <v>6868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6867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285</v>
      </c>
      <c r="F79" s="77">
        <v>42688</v>
      </c>
      <c r="G79" s="76" t="s">
        <v>6866</v>
      </c>
      <c r="H79" s="76"/>
      <c r="I79" s="76" t="s">
        <v>6865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337</v>
      </c>
      <c r="F80" s="77">
        <v>42937</v>
      </c>
      <c r="G80" s="76" t="s">
        <v>2148</v>
      </c>
      <c r="H80" s="76" t="s">
        <v>5551</v>
      </c>
      <c r="I80" s="76" t="s">
        <v>6863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337</v>
      </c>
      <c r="F81" s="77">
        <v>42990</v>
      </c>
      <c r="G81" s="76" t="s">
        <v>2405</v>
      </c>
      <c r="H81" s="76" t="s">
        <v>6864</v>
      </c>
      <c r="I81" s="76" t="s">
        <v>6863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276</v>
      </c>
      <c r="F82" s="77">
        <v>43021</v>
      </c>
      <c r="G82" s="76" t="s">
        <v>6861</v>
      </c>
      <c r="H82" s="76" t="s">
        <v>3856</v>
      </c>
      <c r="I82" s="76" t="s">
        <v>6862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276</v>
      </c>
      <c r="F83" s="77">
        <v>43021</v>
      </c>
      <c r="G83" s="76" t="s">
        <v>6861</v>
      </c>
      <c r="H83" s="76" t="s">
        <v>3856</v>
      </c>
      <c r="I83" s="76" t="s">
        <v>320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285</v>
      </c>
      <c r="F84" s="77">
        <v>43038</v>
      </c>
      <c r="G84" s="76" t="s">
        <v>6860</v>
      </c>
      <c r="H84" s="76"/>
      <c r="I84" s="76" t="s">
        <v>6859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276</v>
      </c>
      <c r="F85" s="77">
        <v>43131</v>
      </c>
      <c r="G85" s="76" t="s">
        <v>6858</v>
      </c>
      <c r="H85" s="76" t="s">
        <v>3856</v>
      </c>
      <c r="I85" s="76" t="s">
        <v>6857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276</v>
      </c>
      <c r="F86" s="77">
        <v>43168</v>
      </c>
      <c r="G86" s="76" t="s">
        <v>6855</v>
      </c>
      <c r="H86" s="76" t="s">
        <v>3856</v>
      </c>
      <c r="I86" s="76" t="s">
        <v>6856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276</v>
      </c>
      <c r="F87" s="77">
        <v>43168</v>
      </c>
      <c r="G87" s="76" t="s">
        <v>6855</v>
      </c>
      <c r="H87" s="76" t="s">
        <v>3856</v>
      </c>
      <c r="I87" s="76" t="s">
        <v>320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276</v>
      </c>
      <c r="F88" s="77">
        <v>43186</v>
      </c>
      <c r="G88" s="76" t="s">
        <v>6854</v>
      </c>
      <c r="H88" s="76" t="s">
        <v>6853</v>
      </c>
      <c r="I88" s="76" t="s">
        <v>6852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276</v>
      </c>
      <c r="F89" s="77">
        <v>43187</v>
      </c>
      <c r="G89" s="76" t="s">
        <v>6851</v>
      </c>
      <c r="H89" s="76" t="s">
        <v>3856</v>
      </c>
      <c r="I89" s="76" t="s">
        <v>6850</v>
      </c>
      <c r="J89" s="78">
        <v>-955.11</v>
      </c>
    </row>
    <row r="90" spans="1:10" x14ac:dyDescent="0.25">
      <c r="A90" s="76"/>
      <c r="B90" s="76"/>
      <c r="C90" s="76" t="s">
        <v>6849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6848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285</v>
      </c>
      <c r="F92" s="77">
        <v>42382</v>
      </c>
      <c r="G92" s="76" t="s">
        <v>6847</v>
      </c>
      <c r="H92" s="76" t="s">
        <v>247</v>
      </c>
      <c r="I92" s="76" t="s">
        <v>6846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42688</v>
      </c>
      <c r="G93" s="76"/>
      <c r="H93" s="76" t="s">
        <v>5608</v>
      </c>
      <c r="I93" s="76" t="s">
        <v>6845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42797</v>
      </c>
      <c r="G94" s="76" t="s">
        <v>6844</v>
      </c>
      <c r="H94" s="76" t="s">
        <v>247</v>
      </c>
      <c r="I94" s="76" t="s">
        <v>6843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637</v>
      </c>
      <c r="F95" s="77">
        <v>42818</v>
      </c>
      <c r="G95" s="76"/>
      <c r="H95" s="76" t="s">
        <v>5608</v>
      </c>
      <c r="I95" s="76" t="s">
        <v>637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42910</v>
      </c>
      <c r="G96" s="76"/>
      <c r="H96" s="76" t="s">
        <v>6169</v>
      </c>
      <c r="I96" s="76" t="s">
        <v>6168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42910</v>
      </c>
      <c r="G97" s="76"/>
      <c r="H97" s="76" t="s">
        <v>6169</v>
      </c>
      <c r="I97" s="76" t="s">
        <v>6168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337</v>
      </c>
      <c r="F98" s="77">
        <v>43174</v>
      </c>
      <c r="G98" s="76" t="s">
        <v>6842</v>
      </c>
      <c r="H98" s="76" t="s">
        <v>247</v>
      </c>
      <c r="I98" s="76" t="s">
        <v>6841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43201</v>
      </c>
      <c r="G99" s="76" t="s">
        <v>6839</v>
      </c>
      <c r="H99" s="76" t="s">
        <v>3856</v>
      </c>
      <c r="I99" s="76" t="s">
        <v>6840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276</v>
      </c>
      <c r="F100" s="77">
        <v>43201</v>
      </c>
      <c r="G100" s="76" t="s">
        <v>6839</v>
      </c>
      <c r="H100" s="76" t="s">
        <v>3856</v>
      </c>
      <c r="I100" s="76" t="s">
        <v>320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337</v>
      </c>
      <c r="F101" s="77">
        <v>43572</v>
      </c>
      <c r="G101" s="76" t="s">
        <v>6838</v>
      </c>
      <c r="H101" s="76" t="s">
        <v>247</v>
      </c>
      <c r="I101" s="76" t="s">
        <v>6837</v>
      </c>
      <c r="J101" s="78">
        <v>2000</v>
      </c>
    </row>
    <row r="102" spans="1:10" x14ac:dyDescent="0.25">
      <c r="A102" s="76"/>
      <c r="B102" s="76"/>
      <c r="C102" s="76" t="s">
        <v>6836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6835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285</v>
      </c>
      <c r="F104" s="77">
        <v>42649</v>
      </c>
      <c r="G104" s="76" t="s">
        <v>6834</v>
      </c>
      <c r="H104" s="76"/>
      <c r="I104" s="76" t="s">
        <v>6508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637</v>
      </c>
      <c r="F105" s="77">
        <v>42685</v>
      </c>
      <c r="G105" s="76"/>
      <c r="H105" s="76" t="s">
        <v>6833</v>
      </c>
      <c r="I105" s="76" t="s">
        <v>2323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42759</v>
      </c>
      <c r="G106" s="76" t="s">
        <v>2335</v>
      </c>
      <c r="H106" s="76"/>
      <c r="I106" s="76" t="s">
        <v>6122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296</v>
      </c>
      <c r="F107" s="77">
        <v>42772</v>
      </c>
      <c r="G107" s="76"/>
      <c r="H107" s="76" t="s">
        <v>5093</v>
      </c>
      <c r="I107" s="76" t="s">
        <v>6832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296</v>
      </c>
      <c r="F108" s="77">
        <v>42779</v>
      </c>
      <c r="G108" s="76"/>
      <c r="H108" s="76" t="s">
        <v>5093</v>
      </c>
      <c r="I108" s="76" t="s">
        <v>6831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296</v>
      </c>
      <c r="F109" s="77">
        <v>42787</v>
      </c>
      <c r="G109" s="76"/>
      <c r="H109" s="76" t="s">
        <v>5093</v>
      </c>
      <c r="I109" s="76" t="s">
        <v>6830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42814</v>
      </c>
      <c r="G110" s="76" t="s">
        <v>3963</v>
      </c>
      <c r="H110" s="76"/>
      <c r="I110" s="76" t="s">
        <v>5101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276</v>
      </c>
      <c r="F111" s="77">
        <v>42814</v>
      </c>
      <c r="G111" s="76"/>
      <c r="H111" s="76" t="s">
        <v>5093</v>
      </c>
      <c r="I111" s="76" t="s">
        <v>6829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276</v>
      </c>
      <c r="F112" s="77">
        <v>42827</v>
      </c>
      <c r="G112" s="76"/>
      <c r="H112" s="76" t="s">
        <v>5093</v>
      </c>
      <c r="I112" s="76" t="s">
        <v>6828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276</v>
      </c>
      <c r="F113" s="77">
        <v>43259</v>
      </c>
      <c r="G113" s="76" t="s">
        <v>6827</v>
      </c>
      <c r="H113" s="76" t="s">
        <v>5093</v>
      </c>
      <c r="I113" s="76" t="s">
        <v>6826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43373</v>
      </c>
      <c r="G114" s="76" t="s">
        <v>5962</v>
      </c>
      <c r="H114" s="76"/>
      <c r="I114" s="76" t="s">
        <v>6825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276</v>
      </c>
      <c r="F115" s="77">
        <v>43420</v>
      </c>
      <c r="G115" s="76" t="s">
        <v>6824</v>
      </c>
      <c r="H115" s="76" t="s">
        <v>6823</v>
      </c>
      <c r="I115" s="76" t="s">
        <v>6822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276</v>
      </c>
      <c r="F116" s="77">
        <v>44196</v>
      </c>
      <c r="G116" s="76" t="s">
        <v>6821</v>
      </c>
      <c r="H116" s="76" t="s">
        <v>261</v>
      </c>
      <c r="I116" s="76" t="s">
        <v>6820</v>
      </c>
      <c r="J116" s="78">
        <v>-50</v>
      </c>
    </row>
    <row r="117" spans="1:10" x14ac:dyDescent="0.25">
      <c r="A117" s="76"/>
      <c r="B117" s="76"/>
      <c r="C117" s="76" t="s">
        <v>6819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6818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285</v>
      </c>
      <c r="F119" s="77">
        <v>41915</v>
      </c>
      <c r="G119" s="76" t="s">
        <v>6035</v>
      </c>
      <c r="H119" s="76"/>
      <c r="I119" s="76" t="s">
        <v>6034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285</v>
      </c>
      <c r="F120" s="77">
        <v>43373</v>
      </c>
      <c r="G120" s="76" t="s">
        <v>5962</v>
      </c>
      <c r="H120" s="76"/>
      <c r="I120" s="76" t="s">
        <v>6074</v>
      </c>
      <c r="J120" s="78">
        <v>-275</v>
      </c>
    </row>
    <row r="121" spans="1:10" x14ac:dyDescent="0.25">
      <c r="A121" s="76"/>
      <c r="B121" s="76"/>
      <c r="C121" s="76" t="s">
        <v>6817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6816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285</v>
      </c>
      <c r="F123" s="77">
        <v>40633</v>
      </c>
      <c r="G123" s="76" t="s">
        <v>6815</v>
      </c>
      <c r="H123" s="76"/>
      <c r="I123" s="76" t="s">
        <v>6814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285</v>
      </c>
      <c r="F124" s="77">
        <v>43373</v>
      </c>
      <c r="G124" s="76" t="s">
        <v>5962</v>
      </c>
      <c r="H124" s="76"/>
      <c r="I124" s="76" t="s">
        <v>6074</v>
      </c>
      <c r="J124" s="78">
        <v>-48.75</v>
      </c>
    </row>
    <row r="125" spans="1:10" x14ac:dyDescent="0.25">
      <c r="A125" s="76"/>
      <c r="B125" s="76"/>
      <c r="C125" s="76" t="s">
        <v>6813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6812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637</v>
      </c>
      <c r="F127" s="77">
        <v>41862</v>
      </c>
      <c r="G127" s="76"/>
      <c r="H127" s="76" t="s">
        <v>6811</v>
      </c>
      <c r="I127" s="76" t="s">
        <v>962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285</v>
      </c>
      <c r="F128" s="77">
        <v>43373</v>
      </c>
      <c r="G128" s="76" t="s">
        <v>5962</v>
      </c>
      <c r="H128" s="76"/>
      <c r="I128" s="76" t="s">
        <v>6074</v>
      </c>
      <c r="J128" s="78">
        <v>-970.04</v>
      </c>
    </row>
    <row r="129" spans="1:10" x14ac:dyDescent="0.25">
      <c r="A129" s="76"/>
      <c r="B129" s="76"/>
      <c r="C129" s="76" t="s">
        <v>6810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6809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285</v>
      </c>
      <c r="F131" s="77">
        <v>41274</v>
      </c>
      <c r="G131" s="76" t="s">
        <v>6061</v>
      </c>
      <c r="H131" s="76"/>
      <c r="I131" s="76" t="s">
        <v>6060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41297</v>
      </c>
      <c r="G132" s="76" t="s">
        <v>6187</v>
      </c>
      <c r="H132" s="76"/>
      <c r="I132" s="76" t="s">
        <v>6186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41478</v>
      </c>
      <c r="G133" s="76" t="s">
        <v>6183</v>
      </c>
      <c r="H133" s="76"/>
      <c r="I133" s="76" t="s">
        <v>6182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41486</v>
      </c>
      <c r="G134" s="76" t="s">
        <v>6055</v>
      </c>
      <c r="H134" s="76"/>
      <c r="I134" s="76" t="s">
        <v>6054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41578</v>
      </c>
      <c r="G135" s="76" t="s">
        <v>6048</v>
      </c>
      <c r="H135" s="76"/>
      <c r="I135" s="76" t="s">
        <v>6047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41608</v>
      </c>
      <c r="G136" s="76" t="s">
        <v>6046</v>
      </c>
      <c r="H136" s="76"/>
      <c r="I136" s="76" t="s">
        <v>6045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41639</v>
      </c>
      <c r="G137" s="76" t="s">
        <v>6044</v>
      </c>
      <c r="H137" s="76"/>
      <c r="I137" s="76" t="s">
        <v>6043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41708</v>
      </c>
      <c r="G138" s="76"/>
      <c r="H138" s="76" t="s">
        <v>323</v>
      </c>
      <c r="I138" s="76" t="s">
        <v>860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41736</v>
      </c>
      <c r="G139" s="76"/>
      <c r="H139" s="76" t="s">
        <v>323</v>
      </c>
      <c r="I139" s="76" t="s">
        <v>860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41751</v>
      </c>
      <c r="G140" s="76"/>
      <c r="H140" s="76" t="s">
        <v>323</v>
      </c>
      <c r="I140" s="76" t="s">
        <v>860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41764</v>
      </c>
      <c r="G141" s="76" t="s">
        <v>610</v>
      </c>
      <c r="H141" s="76" t="s">
        <v>2381</v>
      </c>
      <c r="I141" s="76" t="s">
        <v>6181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41794</v>
      </c>
      <c r="G142" s="76" t="s">
        <v>610</v>
      </c>
      <c r="H142" s="76" t="s">
        <v>2381</v>
      </c>
      <c r="I142" s="76" t="s">
        <v>6808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296</v>
      </c>
      <c r="F143" s="77">
        <v>41808</v>
      </c>
      <c r="G143" s="76"/>
      <c r="H143" s="76" t="s">
        <v>5073</v>
      </c>
      <c r="I143" s="76" t="s">
        <v>6037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296</v>
      </c>
      <c r="F144" s="77">
        <v>41932</v>
      </c>
      <c r="G144" s="76"/>
      <c r="H144" s="76" t="s">
        <v>6180</v>
      </c>
      <c r="I144" s="76" t="s">
        <v>6807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296</v>
      </c>
      <c r="F145" s="77">
        <v>42044</v>
      </c>
      <c r="G145" s="76" t="s">
        <v>610</v>
      </c>
      <c r="H145" s="76" t="s">
        <v>2381</v>
      </c>
      <c r="I145" s="76" t="s">
        <v>6806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296</v>
      </c>
      <c r="F146" s="77">
        <v>42058</v>
      </c>
      <c r="G146" s="76" t="s">
        <v>610</v>
      </c>
      <c r="H146" s="76" t="s">
        <v>2381</v>
      </c>
      <c r="I146" s="76" t="s">
        <v>6806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42079</v>
      </c>
      <c r="G147" s="76" t="s">
        <v>610</v>
      </c>
      <c r="H147" s="76" t="s">
        <v>2381</v>
      </c>
      <c r="I147" s="76" t="s">
        <v>6806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42093</v>
      </c>
      <c r="G148" s="76" t="s">
        <v>610</v>
      </c>
      <c r="H148" s="76" t="s">
        <v>2381</v>
      </c>
      <c r="I148" s="76" t="s">
        <v>6806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42107</v>
      </c>
      <c r="G149" s="76" t="s">
        <v>610</v>
      </c>
      <c r="H149" s="76" t="s">
        <v>2381</v>
      </c>
      <c r="I149" s="76" t="s">
        <v>6806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42114</v>
      </c>
      <c r="G150" s="76" t="s">
        <v>610</v>
      </c>
      <c r="H150" s="76" t="s">
        <v>2381</v>
      </c>
      <c r="I150" s="76" t="s">
        <v>6806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42121</v>
      </c>
      <c r="G151" s="76" t="s">
        <v>610</v>
      </c>
      <c r="H151" s="76" t="s">
        <v>2381</v>
      </c>
      <c r="I151" s="76" t="s">
        <v>6806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296</v>
      </c>
      <c r="F152" s="77">
        <v>42135</v>
      </c>
      <c r="G152" s="76" t="s">
        <v>610</v>
      </c>
      <c r="H152" s="76" t="s">
        <v>2381</v>
      </c>
      <c r="I152" s="76" t="s">
        <v>6806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296</v>
      </c>
      <c r="F153" s="77">
        <v>42142</v>
      </c>
      <c r="G153" s="76" t="s">
        <v>610</v>
      </c>
      <c r="H153" s="76" t="s">
        <v>2381</v>
      </c>
      <c r="I153" s="76" t="s">
        <v>6806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296</v>
      </c>
      <c r="F154" s="77">
        <v>42261</v>
      </c>
      <c r="G154" s="76" t="s">
        <v>610</v>
      </c>
      <c r="H154" s="76" t="s">
        <v>2381</v>
      </c>
      <c r="I154" s="76" t="s">
        <v>6430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296</v>
      </c>
      <c r="F155" s="77">
        <v>42269</v>
      </c>
      <c r="G155" s="76"/>
      <c r="H155" s="76" t="s">
        <v>2381</v>
      </c>
      <c r="I155" s="76" t="s">
        <v>6430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296</v>
      </c>
      <c r="F156" s="77">
        <v>42275</v>
      </c>
      <c r="G156" s="76" t="s">
        <v>610</v>
      </c>
      <c r="H156" s="76" t="s">
        <v>2381</v>
      </c>
      <c r="I156" s="76" t="s">
        <v>6430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296</v>
      </c>
      <c r="F157" s="77">
        <v>42282</v>
      </c>
      <c r="G157" s="76" t="s">
        <v>610</v>
      </c>
      <c r="H157" s="76" t="s">
        <v>2381</v>
      </c>
      <c r="I157" s="76" t="s">
        <v>6430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296</v>
      </c>
      <c r="F158" s="77">
        <v>42290</v>
      </c>
      <c r="G158" s="76" t="s">
        <v>610</v>
      </c>
      <c r="H158" s="76" t="s">
        <v>2381</v>
      </c>
      <c r="I158" s="76" t="s">
        <v>6430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42370</v>
      </c>
      <c r="G159" s="76" t="s">
        <v>5923</v>
      </c>
      <c r="H159" s="76"/>
      <c r="I159" s="76" t="s">
        <v>5922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296</v>
      </c>
      <c r="F160" s="77">
        <v>42409</v>
      </c>
      <c r="G160" s="76" t="s">
        <v>610</v>
      </c>
      <c r="H160" s="76" t="s">
        <v>2381</v>
      </c>
      <c r="I160" s="76" t="s">
        <v>6805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296</v>
      </c>
      <c r="F161" s="77">
        <v>42436</v>
      </c>
      <c r="G161" s="76" t="s">
        <v>610</v>
      </c>
      <c r="H161" s="76" t="s">
        <v>2381</v>
      </c>
      <c r="I161" s="76" t="s">
        <v>6804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296</v>
      </c>
      <c r="F162" s="77">
        <v>42457</v>
      </c>
      <c r="G162" s="76" t="s">
        <v>610</v>
      </c>
      <c r="H162" s="76" t="s">
        <v>2381</v>
      </c>
      <c r="I162" s="76" t="s">
        <v>6803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42527</v>
      </c>
      <c r="G163" s="76" t="s">
        <v>610</v>
      </c>
      <c r="H163" s="76" t="s">
        <v>2381</v>
      </c>
      <c r="I163" s="76" t="s">
        <v>6802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42654</v>
      </c>
      <c r="G164" s="76" t="s">
        <v>610</v>
      </c>
      <c r="H164" s="76" t="s">
        <v>2381</v>
      </c>
      <c r="I164" s="76" t="s">
        <v>6801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285</v>
      </c>
      <c r="F165" s="77">
        <v>43373</v>
      </c>
      <c r="G165" s="76" t="s">
        <v>5962</v>
      </c>
      <c r="H165" s="76"/>
      <c r="I165" s="76" t="s">
        <v>6721</v>
      </c>
      <c r="J165" s="78">
        <v>0.47</v>
      </c>
    </row>
    <row r="166" spans="1:10" x14ac:dyDescent="0.25">
      <c r="A166" s="76"/>
      <c r="B166" s="76"/>
      <c r="C166" s="76" t="s">
        <v>6800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6799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285</v>
      </c>
      <c r="F168" s="77">
        <v>42370</v>
      </c>
      <c r="G168" s="76" t="s">
        <v>5923</v>
      </c>
      <c r="H168" s="76"/>
      <c r="I168" s="76" t="s">
        <v>5922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42445</v>
      </c>
      <c r="G169" s="76" t="s">
        <v>610</v>
      </c>
      <c r="H169" s="76" t="s">
        <v>2381</v>
      </c>
      <c r="I169" s="76" t="s">
        <v>6798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42457</v>
      </c>
      <c r="G170" s="76" t="s">
        <v>610</v>
      </c>
      <c r="H170" s="76" t="s">
        <v>2381</v>
      </c>
      <c r="I170" s="76" t="s">
        <v>6798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42513</v>
      </c>
      <c r="G171" s="76" t="s">
        <v>610</v>
      </c>
      <c r="H171" s="76" t="s">
        <v>2381</v>
      </c>
      <c r="I171" s="76" t="s">
        <v>6798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42548</v>
      </c>
      <c r="G172" s="76"/>
      <c r="H172" s="76" t="s">
        <v>3856</v>
      </c>
      <c r="I172" s="76" t="s">
        <v>6797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296</v>
      </c>
      <c r="F173" s="77">
        <v>42576</v>
      </c>
      <c r="G173" s="76"/>
      <c r="H173" s="76" t="s">
        <v>3856</v>
      </c>
      <c r="I173" s="76" t="s">
        <v>6796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637</v>
      </c>
      <c r="F174" s="77">
        <v>43067</v>
      </c>
      <c r="G174" s="76"/>
      <c r="H174" s="76"/>
      <c r="I174" s="76" t="s">
        <v>6795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637</v>
      </c>
      <c r="F175" s="77">
        <v>43769</v>
      </c>
      <c r="G175" s="76"/>
      <c r="H175" s="76"/>
      <c r="I175" s="76" t="s">
        <v>6794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637</v>
      </c>
      <c r="F176" s="77">
        <v>43769</v>
      </c>
      <c r="G176" s="76"/>
      <c r="H176" s="76"/>
      <c r="I176" s="76" t="s">
        <v>6793</v>
      </c>
      <c r="J176" s="78">
        <v>-13.8</v>
      </c>
    </row>
    <row r="177" spans="1:10" x14ac:dyDescent="0.25">
      <c r="A177" s="76"/>
      <c r="B177" s="76"/>
      <c r="C177" s="76" t="s">
        <v>6792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6791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285</v>
      </c>
      <c r="F179" s="77">
        <v>41915</v>
      </c>
      <c r="G179" s="76" t="s">
        <v>6035</v>
      </c>
      <c r="H179" s="76"/>
      <c r="I179" s="76" t="s">
        <v>6034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42370</v>
      </c>
      <c r="G180" s="76" t="s">
        <v>5923</v>
      </c>
      <c r="H180" s="76"/>
      <c r="I180" s="76" t="s">
        <v>5922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42446</v>
      </c>
      <c r="G181" s="76"/>
      <c r="H181" s="76" t="s">
        <v>6790</v>
      </c>
      <c r="I181" s="76" t="s">
        <v>6789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42767</v>
      </c>
      <c r="G182" s="76" t="s">
        <v>3201</v>
      </c>
      <c r="H182" s="76"/>
      <c r="I182" s="76" t="s">
        <v>6002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276</v>
      </c>
      <c r="F183" s="77">
        <v>42996</v>
      </c>
      <c r="G183" s="76" t="s">
        <v>6787</v>
      </c>
      <c r="H183" s="76" t="s">
        <v>6668</v>
      </c>
      <c r="I183" s="76" t="s">
        <v>6788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276</v>
      </c>
      <c r="F184" s="77">
        <v>42996</v>
      </c>
      <c r="G184" s="76" t="s">
        <v>6787</v>
      </c>
      <c r="H184" s="76" t="s">
        <v>6668</v>
      </c>
      <c r="I184" s="76" t="s">
        <v>915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276</v>
      </c>
      <c r="F185" s="77">
        <v>43414</v>
      </c>
      <c r="G185" s="76" t="s">
        <v>3131</v>
      </c>
      <c r="H185" s="76" t="s">
        <v>3130</v>
      </c>
      <c r="I185" s="76" t="s">
        <v>6786</v>
      </c>
      <c r="J185" s="78">
        <v>-200</v>
      </c>
    </row>
    <row r="186" spans="1:10" x14ac:dyDescent="0.25">
      <c r="A186" s="76"/>
      <c r="B186" s="76"/>
      <c r="C186" s="76" t="s">
        <v>6785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6784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285</v>
      </c>
      <c r="F188" s="77">
        <v>40755</v>
      </c>
      <c r="G188" s="76" t="s">
        <v>6783</v>
      </c>
      <c r="H188" s="76"/>
      <c r="I188" s="76" t="s">
        <v>6782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42275</v>
      </c>
      <c r="G189" s="76" t="s">
        <v>610</v>
      </c>
      <c r="H189" s="76" t="s">
        <v>6777</v>
      </c>
      <c r="I189" s="76" t="s">
        <v>6781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276</v>
      </c>
      <c r="F190" s="77">
        <v>43293</v>
      </c>
      <c r="G190" s="76" t="s">
        <v>6779</v>
      </c>
      <c r="H190" s="76" t="s">
        <v>6777</v>
      </c>
      <c r="I190" s="76" t="s">
        <v>6780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276</v>
      </c>
      <c r="F191" s="77">
        <v>43293</v>
      </c>
      <c r="G191" s="76" t="s">
        <v>6779</v>
      </c>
      <c r="H191" s="76" t="s">
        <v>6777</v>
      </c>
      <c r="I191" s="76" t="s">
        <v>320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276</v>
      </c>
      <c r="F192" s="77">
        <v>43616</v>
      </c>
      <c r="G192" s="76" t="s">
        <v>6778</v>
      </c>
      <c r="H192" s="76" t="s">
        <v>6777</v>
      </c>
      <c r="I192" s="76" t="s">
        <v>6776</v>
      </c>
      <c r="J192" s="78">
        <v>-717.5</v>
      </c>
    </row>
    <row r="193" spans="1:10" x14ac:dyDescent="0.25">
      <c r="A193" s="76"/>
      <c r="B193" s="76"/>
      <c r="C193" s="76" t="s">
        <v>6775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6774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637</v>
      </c>
      <c r="F195" s="77">
        <v>42641</v>
      </c>
      <c r="G195" s="76"/>
      <c r="H195" s="76"/>
      <c r="I195" s="76" t="s">
        <v>6773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637</v>
      </c>
      <c r="F196" s="77">
        <v>42641</v>
      </c>
      <c r="G196" s="76"/>
      <c r="H196" s="76"/>
      <c r="I196" s="76" t="s">
        <v>6773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42690</v>
      </c>
      <c r="G197" s="76" t="s">
        <v>6772</v>
      </c>
      <c r="H197" s="76"/>
      <c r="I197" s="76" t="s">
        <v>6771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637</v>
      </c>
      <c r="F198" s="77">
        <v>42754</v>
      </c>
      <c r="G198" s="76"/>
      <c r="H198" s="76"/>
      <c r="I198" s="76" t="s">
        <v>6770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42754</v>
      </c>
      <c r="G199" s="76"/>
      <c r="H199" s="76"/>
      <c r="I199" s="76" t="s">
        <v>1173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276</v>
      </c>
      <c r="F200" s="77">
        <v>43029</v>
      </c>
      <c r="G200" s="76" t="s">
        <v>6769</v>
      </c>
      <c r="H200" s="76" t="s">
        <v>6755</v>
      </c>
      <c r="I200" s="76" t="s">
        <v>6768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637</v>
      </c>
      <c r="F201" s="77">
        <v>43100</v>
      </c>
      <c r="G201" s="76"/>
      <c r="H201" s="76"/>
      <c r="I201" s="76" t="s">
        <v>6767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637</v>
      </c>
      <c r="F202" s="77">
        <v>43100</v>
      </c>
      <c r="G202" s="76"/>
      <c r="H202" s="76"/>
      <c r="I202" s="76" t="s">
        <v>6766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276</v>
      </c>
      <c r="F203" s="77">
        <v>43343</v>
      </c>
      <c r="G203" s="76" t="s">
        <v>6764</v>
      </c>
      <c r="H203" s="76" t="s">
        <v>2381</v>
      </c>
      <c r="I203" s="76" t="s">
        <v>6765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276</v>
      </c>
      <c r="F204" s="77">
        <v>43343</v>
      </c>
      <c r="G204" s="76" t="s">
        <v>6764</v>
      </c>
      <c r="H204" s="76" t="s">
        <v>2381</v>
      </c>
      <c r="I204" s="76" t="s">
        <v>6763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276</v>
      </c>
      <c r="F205" s="77">
        <v>43434</v>
      </c>
      <c r="G205" s="76" t="s">
        <v>6762</v>
      </c>
      <c r="H205" s="76" t="s">
        <v>6755</v>
      </c>
      <c r="I205" s="76" t="s">
        <v>6761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276</v>
      </c>
      <c r="F206" s="77">
        <v>43444</v>
      </c>
      <c r="G206" s="76" t="s">
        <v>6760</v>
      </c>
      <c r="H206" s="76" t="s">
        <v>1627</v>
      </c>
      <c r="I206" s="76" t="s">
        <v>6759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276</v>
      </c>
      <c r="F207" s="77">
        <v>43523</v>
      </c>
      <c r="G207" s="76" t="s">
        <v>6758</v>
      </c>
      <c r="H207" s="76" t="s">
        <v>6755</v>
      </c>
      <c r="I207" s="76" t="s">
        <v>6757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276</v>
      </c>
      <c r="F208" s="77">
        <v>43677</v>
      </c>
      <c r="G208" s="76" t="s">
        <v>6756</v>
      </c>
      <c r="H208" s="76" t="s">
        <v>6755</v>
      </c>
      <c r="I208" s="76" t="s">
        <v>6754</v>
      </c>
      <c r="J208" s="78">
        <v>-3485.5</v>
      </c>
    </row>
    <row r="209" spans="1:10" x14ac:dyDescent="0.25">
      <c r="A209" s="76"/>
      <c r="B209" s="76"/>
      <c r="C209" s="76" t="s">
        <v>6753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6752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337</v>
      </c>
      <c r="F211" s="77">
        <v>43043</v>
      </c>
      <c r="G211" s="76" t="s">
        <v>6751</v>
      </c>
      <c r="H211" s="76" t="s">
        <v>6750</v>
      </c>
      <c r="I211" s="76" t="s">
        <v>6749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637</v>
      </c>
      <c r="F212" s="77">
        <v>43658</v>
      </c>
      <c r="G212" s="76"/>
      <c r="H212" s="76"/>
      <c r="I212" s="76" t="s">
        <v>6748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637</v>
      </c>
      <c r="F213" s="77">
        <v>43658</v>
      </c>
      <c r="G213" s="76"/>
      <c r="H213" s="76"/>
      <c r="I213" s="76" t="s">
        <v>6747</v>
      </c>
      <c r="J213" s="78">
        <v>-1.4</v>
      </c>
    </row>
    <row r="214" spans="1:10" x14ac:dyDescent="0.25">
      <c r="A214" s="76"/>
      <c r="B214" s="76"/>
      <c r="C214" s="76" t="s">
        <v>6746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6745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285</v>
      </c>
      <c r="F216" s="77">
        <v>42370</v>
      </c>
      <c r="G216" s="76" t="s">
        <v>5923</v>
      </c>
      <c r="H216" s="76"/>
      <c r="I216" s="76" t="s">
        <v>5922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296</v>
      </c>
      <c r="F217" s="77">
        <v>42649</v>
      </c>
      <c r="G217" s="76"/>
      <c r="H217" s="76" t="s">
        <v>6736</v>
      </c>
      <c r="I217" s="76" t="s">
        <v>6744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285</v>
      </c>
      <c r="F218" s="77">
        <v>42767</v>
      </c>
      <c r="G218" s="76" t="s">
        <v>3201</v>
      </c>
      <c r="H218" s="76"/>
      <c r="I218" s="76" t="s">
        <v>6002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337</v>
      </c>
      <c r="F219" s="77">
        <v>42948</v>
      </c>
      <c r="G219" s="76" t="s">
        <v>2709</v>
      </c>
      <c r="H219" s="76" t="s">
        <v>2683</v>
      </c>
      <c r="I219" s="76" t="s">
        <v>6743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285</v>
      </c>
      <c r="F220" s="77">
        <v>42977</v>
      </c>
      <c r="G220" s="76" t="s">
        <v>2705</v>
      </c>
      <c r="H220" s="76"/>
      <c r="I220" s="76" t="s">
        <v>6742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337</v>
      </c>
      <c r="F221" s="77">
        <v>43075</v>
      </c>
      <c r="G221" s="76" t="s">
        <v>2699</v>
      </c>
      <c r="H221" s="76" t="s">
        <v>2683</v>
      </c>
      <c r="I221" s="76" t="s">
        <v>6741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337</v>
      </c>
      <c r="F222" s="77">
        <v>43108</v>
      </c>
      <c r="G222" s="76" t="s">
        <v>2697</v>
      </c>
      <c r="H222" s="76" t="s">
        <v>2683</v>
      </c>
      <c r="I222" s="76" t="s">
        <v>6740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337</v>
      </c>
      <c r="F223" s="77">
        <v>43182</v>
      </c>
      <c r="G223" s="76" t="s">
        <v>2689</v>
      </c>
      <c r="H223" s="76" t="s">
        <v>2683</v>
      </c>
      <c r="I223" s="76" t="s">
        <v>6739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337</v>
      </c>
      <c r="F224" s="77">
        <v>43291</v>
      </c>
      <c r="G224" s="76" t="s">
        <v>2684</v>
      </c>
      <c r="H224" s="76" t="s">
        <v>2683</v>
      </c>
      <c r="I224" s="76" t="s">
        <v>6738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43343</v>
      </c>
      <c r="G225" s="76" t="s">
        <v>6737</v>
      </c>
      <c r="H225" s="76" t="s">
        <v>6736</v>
      </c>
      <c r="I225" s="76" t="s">
        <v>6735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285</v>
      </c>
      <c r="F226" s="77">
        <v>43343</v>
      </c>
      <c r="G226" s="76" t="s">
        <v>1951</v>
      </c>
      <c r="H226" s="76"/>
      <c r="I226" s="76" t="s">
        <v>1953</v>
      </c>
      <c r="J226" s="78">
        <v>500</v>
      </c>
    </row>
    <row r="227" spans="1:10" x14ac:dyDescent="0.25">
      <c r="A227" s="76"/>
      <c r="B227" s="76"/>
      <c r="C227" s="76" t="s">
        <v>6734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7496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276</v>
      </c>
      <c r="F229" s="77">
        <v>44267</v>
      </c>
      <c r="G229" s="76" t="s">
        <v>7495</v>
      </c>
      <c r="H229" s="76" t="s">
        <v>7478</v>
      </c>
      <c r="I229" s="76" t="s">
        <v>7494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276</v>
      </c>
      <c r="F230" s="77">
        <v>44439</v>
      </c>
      <c r="G230" s="76" t="s">
        <v>7684</v>
      </c>
      <c r="H230" s="76" t="s">
        <v>7478</v>
      </c>
      <c r="I230" s="76" t="s">
        <v>7683</v>
      </c>
      <c r="J230" s="78">
        <v>-1490</v>
      </c>
    </row>
    <row r="231" spans="1:10" x14ac:dyDescent="0.25">
      <c r="A231" s="76"/>
      <c r="B231" s="76"/>
      <c r="C231" s="76" t="s">
        <v>7493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6733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285</v>
      </c>
      <c r="F233" s="77">
        <v>43152</v>
      </c>
      <c r="G233" s="76" t="s">
        <v>6732</v>
      </c>
      <c r="H233" s="76"/>
      <c r="I233" s="76" t="s">
        <v>6731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276</v>
      </c>
      <c r="F234" s="77">
        <v>43263</v>
      </c>
      <c r="G234" s="76" t="s">
        <v>6730</v>
      </c>
      <c r="H234" s="76" t="s">
        <v>4331</v>
      </c>
      <c r="I234" s="76" t="s">
        <v>6729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276</v>
      </c>
      <c r="F235" s="77">
        <v>43357</v>
      </c>
      <c r="G235" s="76" t="s">
        <v>6727</v>
      </c>
      <c r="H235" s="76" t="s">
        <v>1728</v>
      </c>
      <c r="I235" s="76" t="s">
        <v>6728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276</v>
      </c>
      <c r="F236" s="77">
        <v>43357</v>
      </c>
      <c r="G236" s="76" t="s">
        <v>6727</v>
      </c>
      <c r="H236" s="76" t="s">
        <v>1728</v>
      </c>
      <c r="I236" s="76" t="s">
        <v>1173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276</v>
      </c>
      <c r="F237" s="77">
        <v>43358</v>
      </c>
      <c r="G237" s="76" t="s">
        <v>6723</v>
      </c>
      <c r="H237" s="76" t="s">
        <v>1728</v>
      </c>
      <c r="I237" s="76" t="s">
        <v>6726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276</v>
      </c>
      <c r="F238" s="77">
        <v>43358</v>
      </c>
      <c r="G238" s="76" t="s">
        <v>6724</v>
      </c>
      <c r="H238" s="76" t="s">
        <v>1728</v>
      </c>
      <c r="I238" s="76" t="s">
        <v>6725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276</v>
      </c>
      <c r="F239" s="77">
        <v>43358</v>
      </c>
      <c r="G239" s="76" t="s">
        <v>6724</v>
      </c>
      <c r="H239" s="76" t="s">
        <v>1728</v>
      </c>
      <c r="I239" s="76" t="s">
        <v>320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276</v>
      </c>
      <c r="F240" s="77">
        <v>43358</v>
      </c>
      <c r="G240" s="76" t="s">
        <v>6723</v>
      </c>
      <c r="H240" s="76" t="s">
        <v>1728</v>
      </c>
      <c r="I240" s="76" t="s">
        <v>1173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637</v>
      </c>
      <c r="F241" s="77">
        <v>43362</v>
      </c>
      <c r="G241" s="76"/>
      <c r="H241" s="76"/>
      <c r="I241" s="76" t="s">
        <v>6722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637</v>
      </c>
      <c r="F242" s="77">
        <v>43362</v>
      </c>
      <c r="G242" s="76"/>
      <c r="H242" s="76"/>
      <c r="I242" s="76" t="s">
        <v>3522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43373</v>
      </c>
      <c r="G243" s="76" t="s">
        <v>5962</v>
      </c>
      <c r="H243" s="76"/>
      <c r="I243" s="76" t="s">
        <v>6721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276</v>
      </c>
      <c r="F244" s="77">
        <v>43374</v>
      </c>
      <c r="G244" s="76" t="s">
        <v>6720</v>
      </c>
      <c r="H244" s="76" t="s">
        <v>1728</v>
      </c>
      <c r="I244" s="76" t="s">
        <v>6719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637</v>
      </c>
      <c r="F245" s="77">
        <v>43422</v>
      </c>
      <c r="G245" s="76"/>
      <c r="H245" s="76"/>
      <c r="I245" s="76" t="s">
        <v>6718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637</v>
      </c>
      <c r="F246" s="77">
        <v>43422</v>
      </c>
      <c r="G246" s="76"/>
      <c r="H246" s="76"/>
      <c r="I246" s="76" t="s">
        <v>3522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276</v>
      </c>
      <c r="F247" s="77">
        <v>43475</v>
      </c>
      <c r="G247" s="76" t="s">
        <v>6717</v>
      </c>
      <c r="H247" s="76" t="s">
        <v>1728</v>
      </c>
      <c r="I247" s="76" t="s">
        <v>6716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637</v>
      </c>
      <c r="F248" s="77">
        <v>43495</v>
      </c>
      <c r="G248" s="76"/>
      <c r="H248" s="76"/>
      <c r="I248" s="76" t="s">
        <v>6715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637</v>
      </c>
      <c r="F249" s="77">
        <v>43495</v>
      </c>
      <c r="G249" s="76"/>
      <c r="H249" s="76"/>
      <c r="I249" s="76" t="s">
        <v>3498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276</v>
      </c>
      <c r="F250" s="77">
        <v>43677</v>
      </c>
      <c r="G250" s="76" t="s">
        <v>6714</v>
      </c>
      <c r="H250" s="76" t="s">
        <v>6128</v>
      </c>
      <c r="I250" s="76" t="s">
        <v>6713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276</v>
      </c>
      <c r="F251" s="77">
        <v>44064</v>
      </c>
      <c r="G251" s="76" t="s">
        <v>6712</v>
      </c>
      <c r="H251" s="76" t="s">
        <v>1721</v>
      </c>
      <c r="I251" s="76" t="s">
        <v>6711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337</v>
      </c>
      <c r="F252" s="77">
        <v>44083</v>
      </c>
      <c r="G252" s="76" t="s">
        <v>6710</v>
      </c>
      <c r="H252" s="76" t="s">
        <v>6709</v>
      </c>
      <c r="I252" s="76" t="s">
        <v>6706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337</v>
      </c>
      <c r="F253" s="77">
        <v>44083</v>
      </c>
      <c r="G253" s="76" t="s">
        <v>6708</v>
      </c>
      <c r="H253" s="76" t="s">
        <v>6707</v>
      </c>
      <c r="I253" s="76" t="s">
        <v>6706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276</v>
      </c>
      <c r="F254" s="77">
        <v>44117</v>
      </c>
      <c r="G254" s="76" t="s">
        <v>6705</v>
      </c>
      <c r="H254" s="76" t="s">
        <v>1721</v>
      </c>
      <c r="I254" s="76" t="s">
        <v>6704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276</v>
      </c>
      <c r="F255" s="77">
        <v>44135</v>
      </c>
      <c r="G255" s="76" t="s">
        <v>6703</v>
      </c>
      <c r="H255" s="76" t="s">
        <v>1721</v>
      </c>
      <c r="I255" s="76" t="s">
        <v>6702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276</v>
      </c>
      <c r="F256" s="77">
        <v>44135</v>
      </c>
      <c r="G256" s="76" t="s">
        <v>6701</v>
      </c>
      <c r="H256" s="76" t="s">
        <v>1721</v>
      </c>
      <c r="I256" s="76" t="s">
        <v>6700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276</v>
      </c>
      <c r="F257" s="77">
        <v>44135</v>
      </c>
      <c r="G257" s="76" t="s">
        <v>6699</v>
      </c>
      <c r="H257" s="76" t="s">
        <v>1721</v>
      </c>
      <c r="I257" s="76" t="s">
        <v>6698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276</v>
      </c>
      <c r="F258" s="77">
        <v>44309</v>
      </c>
      <c r="G258" s="76" t="s">
        <v>7515</v>
      </c>
      <c r="H258" s="76" t="s">
        <v>1721</v>
      </c>
      <c r="I258" s="76" t="s">
        <v>7514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276</v>
      </c>
      <c r="F259" s="77">
        <v>44309</v>
      </c>
      <c r="G259" s="76" t="s">
        <v>7513</v>
      </c>
      <c r="H259" s="76" t="s">
        <v>1721</v>
      </c>
      <c r="I259" s="76" t="s">
        <v>7512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276</v>
      </c>
      <c r="F260" s="77">
        <v>44309</v>
      </c>
      <c r="G260" s="76" t="s">
        <v>7511</v>
      </c>
      <c r="H260" s="76" t="s">
        <v>1721</v>
      </c>
      <c r="I260" s="76" t="s">
        <v>7510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276</v>
      </c>
      <c r="F261" s="77">
        <v>44309</v>
      </c>
      <c r="G261" s="76" t="s">
        <v>7509</v>
      </c>
      <c r="H261" s="76" t="s">
        <v>1721</v>
      </c>
      <c r="I261" s="76" t="s">
        <v>7508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276</v>
      </c>
      <c r="F262" s="77">
        <v>44309</v>
      </c>
      <c r="G262" s="76" t="s">
        <v>7507</v>
      </c>
      <c r="H262" s="76" t="s">
        <v>1721</v>
      </c>
      <c r="I262" s="76" t="s">
        <v>7506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276</v>
      </c>
      <c r="F263" s="77">
        <v>44309</v>
      </c>
      <c r="G263" s="76" t="s">
        <v>7505</v>
      </c>
      <c r="H263" s="76" t="s">
        <v>1721</v>
      </c>
      <c r="I263" s="76" t="s">
        <v>7504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276</v>
      </c>
      <c r="F264" s="77">
        <v>44309</v>
      </c>
      <c r="G264" s="76" t="s">
        <v>7503</v>
      </c>
      <c r="H264" s="76" t="s">
        <v>1721</v>
      </c>
      <c r="I264" s="76" t="s">
        <v>7502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637</v>
      </c>
      <c r="F265" s="77">
        <v>44316</v>
      </c>
      <c r="G265" s="76"/>
      <c r="H265" s="76"/>
      <c r="I265" s="76" t="s">
        <v>7501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276</v>
      </c>
      <c r="F266" s="77">
        <v>44317</v>
      </c>
      <c r="G266" s="76" t="s">
        <v>7546</v>
      </c>
      <c r="H266" s="76" t="s">
        <v>1721</v>
      </c>
      <c r="I266" s="76" t="s">
        <v>7545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276</v>
      </c>
      <c r="F267" s="77">
        <v>44317</v>
      </c>
      <c r="G267" s="76" t="s">
        <v>7544</v>
      </c>
      <c r="H267" s="76" t="s">
        <v>1721</v>
      </c>
      <c r="I267" s="76" t="s">
        <v>7543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276</v>
      </c>
      <c r="F268" s="77">
        <v>44317</v>
      </c>
      <c r="G268" s="76" t="s">
        <v>7542</v>
      </c>
      <c r="H268" s="76" t="s">
        <v>1721</v>
      </c>
      <c r="I268" s="76" t="s">
        <v>7541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276</v>
      </c>
      <c r="F269" s="77">
        <v>44317</v>
      </c>
      <c r="G269" s="76" t="s">
        <v>7540</v>
      </c>
      <c r="H269" s="76" t="s">
        <v>1721</v>
      </c>
      <c r="I269" s="76" t="s">
        <v>7539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276</v>
      </c>
      <c r="F270" s="77">
        <v>44350</v>
      </c>
      <c r="G270" s="76" t="s">
        <v>5926</v>
      </c>
      <c r="H270" s="76" t="s">
        <v>1721</v>
      </c>
      <c r="I270" s="76" t="s">
        <v>7575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637</v>
      </c>
      <c r="F271" s="77">
        <v>44408</v>
      </c>
      <c r="G271" s="76"/>
      <c r="H271" s="76"/>
      <c r="I271" s="76" t="s">
        <v>7663</v>
      </c>
      <c r="J271" s="78">
        <v>1350</v>
      </c>
    </row>
    <row r="272" spans="1:10" x14ac:dyDescent="0.25">
      <c r="A272" s="76"/>
      <c r="B272" s="76"/>
      <c r="C272" s="76" t="s">
        <v>6697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6696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637</v>
      </c>
      <c r="F274" s="77">
        <v>42324</v>
      </c>
      <c r="G274" s="76"/>
      <c r="H274" s="76"/>
      <c r="I274" s="76" t="s">
        <v>6695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637</v>
      </c>
      <c r="F275" s="77">
        <v>42818</v>
      </c>
      <c r="G275" s="76"/>
      <c r="H275" s="76"/>
      <c r="I275" s="76" t="s">
        <v>637</v>
      </c>
      <c r="J275" s="78">
        <v>110</v>
      </c>
    </row>
    <row r="276" spans="1:10" x14ac:dyDescent="0.25">
      <c r="A276" s="76"/>
      <c r="B276" s="76"/>
      <c r="C276" s="76" t="s">
        <v>6694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6693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285</v>
      </c>
      <c r="F278" s="77">
        <v>40663</v>
      </c>
      <c r="G278" s="76" t="s">
        <v>6692</v>
      </c>
      <c r="H278" s="76"/>
      <c r="I278" s="76" t="s">
        <v>6691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40786</v>
      </c>
      <c r="G279" s="76" t="s">
        <v>6470</v>
      </c>
      <c r="H279" s="76"/>
      <c r="I279" s="76" t="s">
        <v>6469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40908</v>
      </c>
      <c r="G280" s="76" t="s">
        <v>6069</v>
      </c>
      <c r="H280" s="76"/>
      <c r="I280" s="76" t="s">
        <v>6068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40999</v>
      </c>
      <c r="G281" s="76" t="s">
        <v>521</v>
      </c>
      <c r="H281" s="76"/>
      <c r="I281" s="76" t="s">
        <v>520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41274</v>
      </c>
      <c r="G282" s="76" t="s">
        <v>6061</v>
      </c>
      <c r="H282" s="76"/>
      <c r="I282" s="76" t="s">
        <v>6060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41305</v>
      </c>
      <c r="G283" s="76" t="s">
        <v>6059</v>
      </c>
      <c r="H283" s="76"/>
      <c r="I283" s="76" t="s">
        <v>6058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41486</v>
      </c>
      <c r="G284" s="76" t="s">
        <v>6055</v>
      </c>
      <c r="H284" s="76"/>
      <c r="I284" s="76" t="s">
        <v>6054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41578</v>
      </c>
      <c r="G285" s="76" t="s">
        <v>6048</v>
      </c>
      <c r="H285" s="76"/>
      <c r="I285" s="76" t="s">
        <v>6047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41639</v>
      </c>
      <c r="G286" s="76" t="s">
        <v>6044</v>
      </c>
      <c r="H286" s="76"/>
      <c r="I286" s="76" t="s">
        <v>6043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446</v>
      </c>
      <c r="F287" s="77">
        <v>41692</v>
      </c>
      <c r="G287" s="76"/>
      <c r="H287" s="76" t="s">
        <v>6690</v>
      </c>
      <c r="I287" s="76" t="s">
        <v>6689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446</v>
      </c>
      <c r="F288" s="77">
        <v>41694</v>
      </c>
      <c r="G288" s="76"/>
      <c r="H288" s="76" t="s">
        <v>6688</v>
      </c>
      <c r="I288" s="76" t="s">
        <v>6687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41953</v>
      </c>
      <c r="G289" s="76"/>
      <c r="H289" s="76" t="s">
        <v>6686</v>
      </c>
      <c r="I289" s="76" t="s">
        <v>6685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446</v>
      </c>
      <c r="F290" s="77">
        <v>41975</v>
      </c>
      <c r="G290" s="76"/>
      <c r="H290" s="76" t="s">
        <v>6025</v>
      </c>
      <c r="I290" s="76" t="s">
        <v>6684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285</v>
      </c>
      <c r="F291" s="77">
        <v>43373</v>
      </c>
      <c r="G291" s="76" t="s">
        <v>5962</v>
      </c>
      <c r="H291" s="76"/>
      <c r="I291" s="76" t="s">
        <v>6074</v>
      </c>
      <c r="J291" s="78">
        <v>-2836.58</v>
      </c>
    </row>
    <row r="292" spans="1:10" x14ac:dyDescent="0.25">
      <c r="A292" s="76"/>
      <c r="B292" s="76"/>
      <c r="C292" s="76" t="s">
        <v>6683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6682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285</v>
      </c>
      <c r="F294" s="77">
        <v>41274</v>
      </c>
      <c r="G294" s="76" t="s">
        <v>6061</v>
      </c>
      <c r="H294" s="76"/>
      <c r="I294" s="76" t="s">
        <v>6060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285</v>
      </c>
      <c r="F295" s="77">
        <v>43373</v>
      </c>
      <c r="G295" s="76" t="s">
        <v>5962</v>
      </c>
      <c r="H295" s="76"/>
      <c r="I295" s="76" t="s">
        <v>6074</v>
      </c>
      <c r="J295" s="78">
        <v>-489.59</v>
      </c>
    </row>
    <row r="296" spans="1:10" x14ac:dyDescent="0.25">
      <c r="A296" s="76"/>
      <c r="B296" s="76"/>
      <c r="C296" s="76" t="s">
        <v>6681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6680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285</v>
      </c>
      <c r="F298" s="77">
        <v>43266</v>
      </c>
      <c r="G298" s="76" t="s">
        <v>4257</v>
      </c>
      <c r="H298" s="76"/>
      <c r="I298" s="76" t="s">
        <v>6679</v>
      </c>
      <c r="J298" s="78">
        <v>500</v>
      </c>
    </row>
    <row r="299" spans="1:10" x14ac:dyDescent="0.25">
      <c r="A299" s="76"/>
      <c r="B299" s="76"/>
      <c r="C299" s="76" t="s">
        <v>6678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6677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285</v>
      </c>
      <c r="F301" s="77">
        <v>41090</v>
      </c>
      <c r="G301" s="76" t="s">
        <v>6676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41213</v>
      </c>
      <c r="G302" s="76" t="s">
        <v>6064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41455</v>
      </c>
      <c r="G303" s="76" t="s">
        <v>6675</v>
      </c>
      <c r="H303" s="76"/>
      <c r="I303" s="76" t="s">
        <v>6674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41455</v>
      </c>
      <c r="G304" s="76" t="s">
        <v>6675</v>
      </c>
      <c r="H304" s="76"/>
      <c r="I304" s="76" t="s">
        <v>6674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41486</v>
      </c>
      <c r="G305" s="76" t="s">
        <v>6055</v>
      </c>
      <c r="H305" s="76"/>
      <c r="I305" s="76" t="s">
        <v>6054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41578</v>
      </c>
      <c r="G306" s="76" t="s">
        <v>6048</v>
      </c>
      <c r="H306" s="76"/>
      <c r="I306" s="76" t="s">
        <v>6047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285</v>
      </c>
      <c r="F307" s="77">
        <v>41608</v>
      </c>
      <c r="G307" s="76" t="s">
        <v>6046</v>
      </c>
      <c r="H307" s="76"/>
      <c r="I307" s="76" t="s">
        <v>6045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41890</v>
      </c>
      <c r="G308" s="76"/>
      <c r="H308" s="76" t="s">
        <v>274</v>
      </c>
      <c r="I308" s="76" t="s">
        <v>6673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285</v>
      </c>
      <c r="F309" s="77">
        <v>43373</v>
      </c>
      <c r="G309" s="76" t="s">
        <v>5962</v>
      </c>
      <c r="H309" s="76"/>
      <c r="I309" s="76" t="s">
        <v>6074</v>
      </c>
      <c r="J309" s="78">
        <v>-404.21</v>
      </c>
    </row>
    <row r="310" spans="1:10" x14ac:dyDescent="0.25">
      <c r="A310" s="76"/>
      <c r="B310" s="76"/>
      <c r="C310" s="76" t="s">
        <v>6672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6671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637</v>
      </c>
      <c r="F312" s="77">
        <v>43720</v>
      </c>
      <c r="G312" s="76"/>
      <c r="H312" s="76"/>
      <c r="I312" s="76" t="s">
        <v>6670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276</v>
      </c>
      <c r="F313" s="77">
        <v>43773</v>
      </c>
      <c r="G313" s="76" t="s">
        <v>6669</v>
      </c>
      <c r="H313" s="76" t="s">
        <v>6668</v>
      </c>
      <c r="I313" s="76" t="s">
        <v>6667</v>
      </c>
      <c r="J313" s="78">
        <v>-1017.84</v>
      </c>
    </row>
    <row r="314" spans="1:10" x14ac:dyDescent="0.25">
      <c r="A314" s="76"/>
      <c r="B314" s="76"/>
      <c r="C314" s="76" t="s">
        <v>6666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6665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285</v>
      </c>
      <c r="F316" s="77">
        <v>41274</v>
      </c>
      <c r="G316" s="76" t="s">
        <v>6061</v>
      </c>
      <c r="H316" s="76"/>
      <c r="I316" s="76" t="s">
        <v>6060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41274</v>
      </c>
      <c r="G317" s="76" t="s">
        <v>6061</v>
      </c>
      <c r="H317" s="76"/>
      <c r="I317" s="76" t="s">
        <v>6060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285</v>
      </c>
      <c r="F318" s="77">
        <v>41297</v>
      </c>
      <c r="G318" s="76" t="s">
        <v>6187</v>
      </c>
      <c r="H318" s="76"/>
      <c r="I318" s="76" t="s">
        <v>6186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41478</v>
      </c>
      <c r="G319" s="76" t="s">
        <v>6183</v>
      </c>
      <c r="H319" s="76"/>
      <c r="I319" s="76" t="s">
        <v>6182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41486</v>
      </c>
      <c r="G320" s="76" t="s">
        <v>6055</v>
      </c>
      <c r="H320" s="76"/>
      <c r="I320" s="76" t="s">
        <v>6054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285</v>
      </c>
      <c r="F321" s="77">
        <v>41639</v>
      </c>
      <c r="G321" s="76" t="s">
        <v>6044</v>
      </c>
      <c r="H321" s="76"/>
      <c r="I321" s="76" t="s">
        <v>6043</v>
      </c>
      <c r="J321" s="78">
        <v>-772.5</v>
      </c>
    </row>
    <row r="322" spans="1:10" x14ac:dyDescent="0.25">
      <c r="A322" s="76"/>
      <c r="B322" s="76"/>
      <c r="C322" s="76" t="s">
        <v>6664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6663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285</v>
      </c>
      <c r="F324" s="77">
        <v>41274</v>
      </c>
      <c r="G324" s="76" t="s">
        <v>6061</v>
      </c>
      <c r="H324" s="76"/>
      <c r="I324" s="76" t="s">
        <v>6060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285</v>
      </c>
      <c r="F325" s="77">
        <v>41517</v>
      </c>
      <c r="G325" s="76" t="s">
        <v>6053</v>
      </c>
      <c r="H325" s="76"/>
      <c r="I325" s="76" t="s">
        <v>6052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285</v>
      </c>
      <c r="F326" s="77">
        <v>41547</v>
      </c>
      <c r="G326" s="76" t="s">
        <v>6305</v>
      </c>
      <c r="H326" s="76"/>
      <c r="I326" s="76" t="s">
        <v>6304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41568</v>
      </c>
      <c r="G327" s="76" t="s">
        <v>6051</v>
      </c>
      <c r="H327" s="76" t="s">
        <v>6050</v>
      </c>
      <c r="I327" s="76" t="s">
        <v>6662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285</v>
      </c>
      <c r="F328" s="77">
        <v>41915</v>
      </c>
      <c r="G328" s="76" t="s">
        <v>6035</v>
      </c>
      <c r="H328" s="76"/>
      <c r="I328" s="76" t="s">
        <v>6034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42142</v>
      </c>
      <c r="G329" s="76"/>
      <c r="H329" s="76" t="s">
        <v>6661</v>
      </c>
      <c r="I329" s="76" t="s">
        <v>6660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285</v>
      </c>
      <c r="F330" s="77">
        <v>42370</v>
      </c>
      <c r="G330" s="76" t="s">
        <v>5923</v>
      </c>
      <c r="H330" s="76"/>
      <c r="I330" s="76" t="s">
        <v>5922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637</v>
      </c>
      <c r="F331" s="77">
        <v>43039</v>
      </c>
      <c r="G331" s="76"/>
      <c r="H331" s="76"/>
      <c r="I331" s="76" t="s">
        <v>6659</v>
      </c>
      <c r="J331" s="78">
        <v>-98.5</v>
      </c>
    </row>
    <row r="332" spans="1:10" x14ac:dyDescent="0.25">
      <c r="A332" s="76"/>
      <c r="B332" s="76"/>
      <c r="C332" s="76" t="s">
        <v>6658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6657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285</v>
      </c>
      <c r="F334" s="77">
        <v>41274</v>
      </c>
      <c r="G334" s="76" t="s">
        <v>6061</v>
      </c>
      <c r="H334" s="76"/>
      <c r="I334" s="76" t="s">
        <v>6060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296</v>
      </c>
      <c r="F335" s="77">
        <v>41806</v>
      </c>
      <c r="G335" s="76"/>
      <c r="H335" s="76" t="s">
        <v>2295</v>
      </c>
      <c r="I335" s="76" t="s">
        <v>6656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296</v>
      </c>
      <c r="F336" s="77">
        <v>41848</v>
      </c>
      <c r="G336" s="76"/>
      <c r="H336" s="76" t="s">
        <v>2295</v>
      </c>
      <c r="I336" s="76" t="s">
        <v>6655</v>
      </c>
      <c r="J336" s="78">
        <v>-160.49</v>
      </c>
    </row>
    <row r="337" spans="1:10" x14ac:dyDescent="0.25">
      <c r="A337" s="76"/>
      <c r="B337" s="76"/>
      <c r="C337" s="76" t="s">
        <v>6654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6653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637</v>
      </c>
      <c r="F339" s="77">
        <v>43300</v>
      </c>
      <c r="G339" s="76"/>
      <c r="H339" s="76"/>
      <c r="I339" s="76" t="s">
        <v>6652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637</v>
      </c>
      <c r="F340" s="77">
        <v>43300</v>
      </c>
      <c r="G340" s="76"/>
      <c r="H340" s="76"/>
      <c r="I340" s="76" t="s">
        <v>3498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276</v>
      </c>
      <c r="F341" s="77">
        <v>43320</v>
      </c>
      <c r="G341" s="76" t="s">
        <v>6650</v>
      </c>
      <c r="H341" s="76" t="s">
        <v>259</v>
      </c>
      <c r="I341" s="76" t="s">
        <v>6651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276</v>
      </c>
      <c r="F342" s="77">
        <v>43320</v>
      </c>
      <c r="G342" s="76" t="s">
        <v>6650</v>
      </c>
      <c r="H342" s="76" t="s">
        <v>259</v>
      </c>
      <c r="I342" s="76" t="s">
        <v>6649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285</v>
      </c>
      <c r="F343" s="77">
        <v>43343</v>
      </c>
      <c r="G343" s="76" t="s">
        <v>1951</v>
      </c>
      <c r="H343" s="76"/>
      <c r="I343" s="76" t="s">
        <v>1950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285</v>
      </c>
      <c r="F344" s="77">
        <v>43403</v>
      </c>
      <c r="G344" s="76" t="s">
        <v>5401</v>
      </c>
      <c r="H344" s="76"/>
      <c r="I344" s="76" t="s">
        <v>5400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637</v>
      </c>
      <c r="F345" s="77">
        <v>43445</v>
      </c>
      <c r="G345" s="76"/>
      <c r="H345" s="76"/>
      <c r="I345" s="76" t="s">
        <v>6648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637</v>
      </c>
      <c r="F346" s="77">
        <v>43445</v>
      </c>
      <c r="G346" s="76"/>
      <c r="H346" s="76"/>
      <c r="I346" s="76" t="s">
        <v>3522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276</v>
      </c>
      <c r="F347" s="77">
        <v>43460</v>
      </c>
      <c r="G347" s="76" t="s">
        <v>6647</v>
      </c>
      <c r="H347" s="76" t="s">
        <v>259</v>
      </c>
      <c r="I347" s="76" t="s">
        <v>6646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276</v>
      </c>
      <c r="F348" s="77">
        <v>43475</v>
      </c>
      <c r="G348" s="76" t="s">
        <v>6645</v>
      </c>
      <c r="H348" s="76" t="s">
        <v>259</v>
      </c>
      <c r="I348" s="76" t="s">
        <v>6644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637</v>
      </c>
      <c r="F349" s="77">
        <v>43642</v>
      </c>
      <c r="G349" s="76"/>
      <c r="H349" s="76"/>
      <c r="I349" s="76" t="s">
        <v>6643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637</v>
      </c>
      <c r="F350" s="77">
        <v>43642</v>
      </c>
      <c r="G350" s="76"/>
      <c r="H350" s="76"/>
      <c r="I350" s="76" t="s">
        <v>5926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276</v>
      </c>
      <c r="F351" s="77">
        <v>43677</v>
      </c>
      <c r="G351" s="76" t="s">
        <v>6642</v>
      </c>
      <c r="H351" s="76" t="s">
        <v>259</v>
      </c>
      <c r="I351" s="76" t="s">
        <v>6641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285</v>
      </c>
      <c r="F352" s="77">
        <v>43769</v>
      </c>
      <c r="G352" s="76" t="s">
        <v>342</v>
      </c>
      <c r="H352" s="76"/>
      <c r="I352" s="76" t="s">
        <v>6640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276</v>
      </c>
      <c r="F353" s="77">
        <v>43936</v>
      </c>
      <c r="G353" s="76" t="s">
        <v>6639</v>
      </c>
      <c r="H353" s="76" t="s">
        <v>259</v>
      </c>
      <c r="I353" s="76" t="s">
        <v>6638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637</v>
      </c>
      <c r="F354" s="77">
        <v>43972</v>
      </c>
      <c r="G354" s="76"/>
      <c r="H354" s="76"/>
      <c r="I354" s="76" t="s">
        <v>6637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637</v>
      </c>
      <c r="F355" s="77">
        <v>43972</v>
      </c>
      <c r="G355" s="76"/>
      <c r="H355" s="76"/>
      <c r="I355" s="76" t="s">
        <v>6636</v>
      </c>
      <c r="J355" s="78">
        <v>-2.5</v>
      </c>
    </row>
    <row r="356" spans="1:10" x14ac:dyDescent="0.25">
      <c r="A356" s="76"/>
      <c r="B356" s="76"/>
      <c r="C356" s="76" t="s">
        <v>6635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6634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285</v>
      </c>
      <c r="F358" s="77">
        <v>42370</v>
      </c>
      <c r="G358" s="76" t="s">
        <v>5923</v>
      </c>
      <c r="H358" s="76"/>
      <c r="I358" s="76" t="s">
        <v>5922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637</v>
      </c>
      <c r="F359" s="77">
        <v>43363</v>
      </c>
      <c r="G359" s="76"/>
      <c r="H359" s="76"/>
      <c r="I359" s="76" t="s">
        <v>6633</v>
      </c>
      <c r="J359" s="78">
        <v>20</v>
      </c>
    </row>
    <row r="360" spans="1:10" x14ac:dyDescent="0.25">
      <c r="A360" s="76"/>
      <c r="B360" s="76"/>
      <c r="C360" s="76" t="s">
        <v>6632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6631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285</v>
      </c>
      <c r="F362" s="77">
        <v>42370</v>
      </c>
      <c r="G362" s="76" t="s">
        <v>5923</v>
      </c>
      <c r="H362" s="76"/>
      <c r="I362" s="76" t="s">
        <v>5922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43504</v>
      </c>
      <c r="G363" s="76" t="s">
        <v>4147</v>
      </c>
      <c r="H363" s="76"/>
      <c r="I363" s="76" t="s">
        <v>4146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285</v>
      </c>
      <c r="F364" s="77">
        <v>43616</v>
      </c>
      <c r="G364" s="76" t="s">
        <v>3471</v>
      </c>
      <c r="H364" s="76"/>
      <c r="I364" s="76" t="s">
        <v>3470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276</v>
      </c>
      <c r="F365" s="77">
        <v>43647</v>
      </c>
      <c r="G365" s="76" t="s">
        <v>6630</v>
      </c>
      <c r="H365" s="76" t="s">
        <v>3600</v>
      </c>
      <c r="I365" s="76" t="s">
        <v>6629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285</v>
      </c>
      <c r="F366" s="77">
        <v>43769</v>
      </c>
      <c r="G366" s="76" t="s">
        <v>342</v>
      </c>
      <c r="H366" s="76"/>
      <c r="I366" s="76" t="s">
        <v>3432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276</v>
      </c>
      <c r="F367" s="77">
        <v>43861</v>
      </c>
      <c r="G367" s="76" t="s">
        <v>6628</v>
      </c>
      <c r="H367" s="76" t="s">
        <v>3600</v>
      </c>
      <c r="I367" s="76" t="s">
        <v>6627</v>
      </c>
      <c r="J367" s="78">
        <v>-221.53</v>
      </c>
    </row>
    <row r="368" spans="1:10" x14ac:dyDescent="0.25">
      <c r="A368" s="76"/>
      <c r="B368" s="76"/>
      <c r="C368" s="76" t="s">
        <v>6626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6625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285</v>
      </c>
      <c r="F370" s="77">
        <v>42370</v>
      </c>
      <c r="G370" s="76" t="s">
        <v>5923</v>
      </c>
      <c r="H370" s="76"/>
      <c r="I370" s="76" t="s">
        <v>5922</v>
      </c>
      <c r="J370" s="78">
        <v>500</v>
      </c>
    </row>
    <row r="371" spans="1:10" x14ac:dyDescent="0.25">
      <c r="A371" s="76"/>
      <c r="B371" s="76"/>
      <c r="C371" s="76" t="s">
        <v>6624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6623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285</v>
      </c>
      <c r="F373" s="77">
        <v>42370</v>
      </c>
      <c r="G373" s="76" t="s">
        <v>5923</v>
      </c>
      <c r="H373" s="76"/>
      <c r="I373" s="76" t="s">
        <v>5922</v>
      </c>
      <c r="J373" s="78">
        <v>500</v>
      </c>
    </row>
    <row r="374" spans="1:10" x14ac:dyDescent="0.25">
      <c r="A374" s="76"/>
      <c r="B374" s="76"/>
      <c r="C374" s="76" t="s">
        <v>6622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6621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637</v>
      </c>
      <c r="F376" s="77">
        <v>42636</v>
      </c>
      <c r="G376" s="76"/>
      <c r="H376" s="76"/>
      <c r="I376" s="76" t="s">
        <v>6620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637</v>
      </c>
      <c r="F377" s="77">
        <v>42639</v>
      </c>
      <c r="G377" s="76"/>
      <c r="H377" s="76" t="s">
        <v>6619</v>
      </c>
      <c r="I377" s="76" t="s">
        <v>6618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42670</v>
      </c>
      <c r="G378" s="76"/>
      <c r="H378" s="76" t="s">
        <v>268</v>
      </c>
      <c r="I378" s="76" t="s">
        <v>6617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637</v>
      </c>
      <c r="F379" s="77">
        <v>42691</v>
      </c>
      <c r="G379" s="76"/>
      <c r="H379" s="76"/>
      <c r="I379" s="76" t="s">
        <v>6616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637</v>
      </c>
      <c r="F380" s="77">
        <v>42691</v>
      </c>
      <c r="G380" s="76"/>
      <c r="H380" s="76"/>
      <c r="I380" s="76" t="s">
        <v>1173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276</v>
      </c>
      <c r="F381" s="77">
        <v>42857</v>
      </c>
      <c r="G381" s="76"/>
      <c r="H381" s="76" t="s">
        <v>268</v>
      </c>
      <c r="I381" s="76" t="s">
        <v>6615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637</v>
      </c>
      <c r="F382" s="77">
        <v>42865</v>
      </c>
      <c r="G382" s="76"/>
      <c r="H382" s="76"/>
      <c r="I382" s="76" t="s">
        <v>6614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276</v>
      </c>
      <c r="F383" s="77">
        <v>42871</v>
      </c>
      <c r="G383" s="76"/>
      <c r="H383" s="76" t="s">
        <v>268</v>
      </c>
      <c r="I383" s="76" t="s">
        <v>6613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276</v>
      </c>
      <c r="F384" s="77">
        <v>42890</v>
      </c>
      <c r="G384" s="76"/>
      <c r="H384" s="76" t="s">
        <v>268</v>
      </c>
      <c r="I384" s="76" t="s">
        <v>6612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637</v>
      </c>
      <c r="F385" s="77">
        <v>42947</v>
      </c>
      <c r="G385" s="76"/>
      <c r="H385" s="76"/>
      <c r="I385" s="76" t="s">
        <v>6611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637</v>
      </c>
      <c r="F386" s="77">
        <v>42979</v>
      </c>
      <c r="G386" s="76"/>
      <c r="H386" s="76"/>
      <c r="I386" s="76" t="s">
        <v>6610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285</v>
      </c>
      <c r="F387" s="77">
        <v>43009</v>
      </c>
      <c r="G387" s="76" t="s">
        <v>3299</v>
      </c>
      <c r="H387" s="76"/>
      <c r="I387" s="76" t="s">
        <v>6609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637</v>
      </c>
      <c r="F388" s="77">
        <v>43019</v>
      </c>
      <c r="G388" s="76"/>
      <c r="H388" s="76"/>
      <c r="I388" s="76" t="s">
        <v>6608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637</v>
      </c>
      <c r="F389" s="77">
        <v>43019</v>
      </c>
      <c r="G389" s="76"/>
      <c r="H389" s="76"/>
      <c r="I389" s="76" t="s">
        <v>2287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276</v>
      </c>
      <c r="F390" s="77">
        <v>43040</v>
      </c>
      <c r="G390" s="76" t="s">
        <v>6606</v>
      </c>
      <c r="H390" s="76" t="s">
        <v>268</v>
      </c>
      <c r="I390" s="76" t="s">
        <v>6607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276</v>
      </c>
      <c r="F391" s="77">
        <v>43040</v>
      </c>
      <c r="G391" s="76" t="s">
        <v>6606</v>
      </c>
      <c r="H391" s="76" t="s">
        <v>268</v>
      </c>
      <c r="I391" s="76" t="s">
        <v>320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637</v>
      </c>
      <c r="F392" s="77">
        <v>43040</v>
      </c>
      <c r="G392" s="76"/>
      <c r="H392" s="76"/>
      <c r="I392" s="76" t="s">
        <v>6605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637</v>
      </c>
      <c r="F393" s="77">
        <v>43041</v>
      </c>
      <c r="G393" s="76"/>
      <c r="H393" s="76"/>
      <c r="I393" s="76" t="s">
        <v>6604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276</v>
      </c>
      <c r="F394" s="77">
        <v>43061</v>
      </c>
      <c r="G394" s="76" t="s">
        <v>6598</v>
      </c>
      <c r="H394" s="76" t="s">
        <v>268</v>
      </c>
      <c r="I394" s="76" t="s">
        <v>6603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276</v>
      </c>
      <c r="F395" s="77">
        <v>43061</v>
      </c>
      <c r="G395" s="76" t="s">
        <v>6599</v>
      </c>
      <c r="H395" s="76" t="s">
        <v>268</v>
      </c>
      <c r="I395" s="76" t="s">
        <v>6602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276</v>
      </c>
      <c r="F396" s="77">
        <v>43061</v>
      </c>
      <c r="G396" s="76" t="s">
        <v>6600</v>
      </c>
      <c r="H396" s="76" t="s">
        <v>268</v>
      </c>
      <c r="I396" s="76" t="s">
        <v>6601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276</v>
      </c>
      <c r="F397" s="77">
        <v>43061</v>
      </c>
      <c r="G397" s="76" t="s">
        <v>6600</v>
      </c>
      <c r="H397" s="76" t="s">
        <v>268</v>
      </c>
      <c r="I397" s="76" t="s">
        <v>320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276</v>
      </c>
      <c r="F398" s="77">
        <v>43061</v>
      </c>
      <c r="G398" s="76" t="s">
        <v>6599</v>
      </c>
      <c r="H398" s="76" t="s">
        <v>268</v>
      </c>
      <c r="I398" s="76" t="s">
        <v>320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276</v>
      </c>
      <c r="F399" s="77">
        <v>43061</v>
      </c>
      <c r="G399" s="76" t="s">
        <v>6598</v>
      </c>
      <c r="H399" s="76" t="s">
        <v>268</v>
      </c>
      <c r="I399" s="76" t="s">
        <v>320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637</v>
      </c>
      <c r="F400" s="77">
        <v>43069</v>
      </c>
      <c r="G400" s="76"/>
      <c r="H400" s="76"/>
      <c r="I400" s="76" t="s">
        <v>6597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637</v>
      </c>
      <c r="F401" s="77">
        <v>43069</v>
      </c>
      <c r="G401" s="76"/>
      <c r="H401" s="76"/>
      <c r="I401" s="76" t="s">
        <v>6596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637</v>
      </c>
      <c r="F402" s="77">
        <v>43070</v>
      </c>
      <c r="G402" s="76"/>
      <c r="H402" s="76"/>
      <c r="I402" s="76" t="s">
        <v>6595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276</v>
      </c>
      <c r="F403" s="77">
        <v>43131</v>
      </c>
      <c r="G403" s="76" t="s">
        <v>6594</v>
      </c>
      <c r="H403" s="76" t="s">
        <v>268</v>
      </c>
      <c r="I403" s="76" t="s">
        <v>6593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276</v>
      </c>
      <c r="F404" s="77">
        <v>43158</v>
      </c>
      <c r="G404" s="76" t="s">
        <v>6591</v>
      </c>
      <c r="H404" s="76" t="s">
        <v>268</v>
      </c>
      <c r="I404" s="76" t="s">
        <v>6592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276</v>
      </c>
      <c r="F405" s="77">
        <v>43158</v>
      </c>
      <c r="G405" s="76" t="s">
        <v>6591</v>
      </c>
      <c r="H405" s="76" t="s">
        <v>268</v>
      </c>
      <c r="I405" s="76" t="s">
        <v>320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276</v>
      </c>
      <c r="F406" s="77">
        <v>43168</v>
      </c>
      <c r="G406" s="76" t="s">
        <v>6590</v>
      </c>
      <c r="H406" s="76" t="s">
        <v>268</v>
      </c>
      <c r="I406" s="76" t="s">
        <v>320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337</v>
      </c>
      <c r="F407" s="77">
        <v>43216</v>
      </c>
      <c r="G407" s="76" t="s">
        <v>5967</v>
      </c>
      <c r="H407" s="76" t="s">
        <v>1211</v>
      </c>
      <c r="I407" s="76" t="s">
        <v>6589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43231</v>
      </c>
      <c r="G408" s="76" t="s">
        <v>6587</v>
      </c>
      <c r="H408" s="76" t="s">
        <v>268</v>
      </c>
      <c r="I408" s="76" t="s">
        <v>6588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43231</v>
      </c>
      <c r="G409" s="76" t="s">
        <v>6587</v>
      </c>
      <c r="H409" s="76" t="s">
        <v>268</v>
      </c>
      <c r="I409" s="76" t="s">
        <v>320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276</v>
      </c>
      <c r="F410" s="77">
        <v>43250</v>
      </c>
      <c r="G410" s="76" t="s">
        <v>6586</v>
      </c>
      <c r="H410" s="76" t="s">
        <v>6585</v>
      </c>
      <c r="I410" s="76" t="s">
        <v>6584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43250</v>
      </c>
      <c r="G411" s="76" t="s">
        <v>6583</v>
      </c>
      <c r="H411" s="76" t="s">
        <v>268</v>
      </c>
      <c r="I411" s="76" t="s">
        <v>6582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276</v>
      </c>
      <c r="F412" s="77">
        <v>43262</v>
      </c>
      <c r="G412" s="76" t="s">
        <v>6581</v>
      </c>
      <c r="H412" s="76" t="s">
        <v>6580</v>
      </c>
      <c r="I412" s="76" t="s">
        <v>6579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637</v>
      </c>
      <c r="F413" s="77">
        <v>43303</v>
      </c>
      <c r="G413" s="76"/>
      <c r="H413" s="76"/>
      <c r="I413" s="76" t="s">
        <v>6578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637</v>
      </c>
      <c r="F414" s="77">
        <v>43303</v>
      </c>
      <c r="G414" s="76"/>
      <c r="H414" s="76"/>
      <c r="I414" s="76" t="s">
        <v>3498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637</v>
      </c>
      <c r="F415" s="77">
        <v>43318</v>
      </c>
      <c r="G415" s="76"/>
      <c r="H415" s="76"/>
      <c r="I415" s="76" t="s">
        <v>6577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637</v>
      </c>
      <c r="F416" s="77">
        <v>43318</v>
      </c>
      <c r="G416" s="76"/>
      <c r="H416" s="76"/>
      <c r="I416" s="76" t="s">
        <v>3498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43343</v>
      </c>
      <c r="G417" s="76" t="s">
        <v>6576</v>
      </c>
      <c r="H417" s="76" t="s">
        <v>268</v>
      </c>
      <c r="I417" s="76" t="s">
        <v>6575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285</v>
      </c>
      <c r="F418" s="77">
        <v>43343</v>
      </c>
      <c r="G418" s="76" t="s">
        <v>1705</v>
      </c>
      <c r="H418" s="76"/>
      <c r="I418" s="76" t="s">
        <v>6574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285</v>
      </c>
      <c r="F419" s="77">
        <v>43373</v>
      </c>
      <c r="G419" s="76" t="s">
        <v>5962</v>
      </c>
      <c r="H419" s="76"/>
      <c r="I419" s="76" t="s">
        <v>5961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43419</v>
      </c>
      <c r="G420" s="76" t="s">
        <v>6573</v>
      </c>
      <c r="H420" s="76" t="s">
        <v>268</v>
      </c>
      <c r="I420" s="76" t="s">
        <v>6572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43419</v>
      </c>
      <c r="G421" s="76" t="s">
        <v>6571</v>
      </c>
      <c r="H421" s="76" t="s">
        <v>268</v>
      </c>
      <c r="I421" s="76" t="s">
        <v>6570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43435</v>
      </c>
      <c r="G422" s="76" t="s">
        <v>6569</v>
      </c>
      <c r="H422" s="76" t="s">
        <v>268</v>
      </c>
      <c r="I422" s="76" t="s">
        <v>6568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43435</v>
      </c>
      <c r="G423" s="76" t="s">
        <v>6567</v>
      </c>
      <c r="H423" s="76" t="s">
        <v>268</v>
      </c>
      <c r="I423" s="76" t="s">
        <v>6566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637</v>
      </c>
      <c r="F424" s="77">
        <v>43454</v>
      </c>
      <c r="G424" s="76"/>
      <c r="H424" s="76"/>
      <c r="I424" s="76" t="s">
        <v>6561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637</v>
      </c>
      <c r="F425" s="77">
        <v>43454</v>
      </c>
      <c r="G425" s="76"/>
      <c r="H425" s="76"/>
      <c r="I425" s="76" t="s">
        <v>3498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637</v>
      </c>
      <c r="F426" s="77">
        <v>43467</v>
      </c>
      <c r="G426" s="76"/>
      <c r="H426" s="76"/>
      <c r="I426" s="76" t="s">
        <v>6561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637</v>
      </c>
      <c r="F427" s="77">
        <v>43467</v>
      </c>
      <c r="G427" s="76"/>
      <c r="H427" s="76"/>
      <c r="I427" s="76" t="s">
        <v>3498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637</v>
      </c>
      <c r="F428" s="77">
        <v>43487</v>
      </c>
      <c r="G428" s="76"/>
      <c r="H428" s="76"/>
      <c r="I428" s="76" t="s">
        <v>6565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637</v>
      </c>
      <c r="F429" s="77">
        <v>43487</v>
      </c>
      <c r="G429" s="76"/>
      <c r="H429" s="76"/>
      <c r="I429" s="76" t="s">
        <v>3498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637</v>
      </c>
      <c r="F430" s="77">
        <v>43494</v>
      </c>
      <c r="G430" s="76"/>
      <c r="H430" s="76"/>
      <c r="I430" s="76" t="s">
        <v>6564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637</v>
      </c>
      <c r="F431" s="77">
        <v>43494</v>
      </c>
      <c r="G431" s="76"/>
      <c r="H431" s="76"/>
      <c r="I431" s="76" t="s">
        <v>3498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276</v>
      </c>
      <c r="F432" s="77">
        <v>43496</v>
      </c>
      <c r="G432" s="76" t="s">
        <v>6563</v>
      </c>
      <c r="H432" s="76" t="s">
        <v>268</v>
      </c>
      <c r="I432" s="76" t="s">
        <v>6562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637</v>
      </c>
      <c r="F433" s="77">
        <v>43498</v>
      </c>
      <c r="G433" s="76"/>
      <c r="H433" s="76"/>
      <c r="I433" s="76" t="s">
        <v>6561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637</v>
      </c>
      <c r="F434" s="77">
        <v>43498</v>
      </c>
      <c r="G434" s="76"/>
      <c r="H434" s="76"/>
      <c r="I434" s="76" t="s">
        <v>3498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43517</v>
      </c>
      <c r="G435" s="76" t="s">
        <v>6560</v>
      </c>
      <c r="H435" s="76" t="s">
        <v>268</v>
      </c>
      <c r="I435" s="76" t="s">
        <v>6559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43552</v>
      </c>
      <c r="G436" s="76" t="s">
        <v>6558</v>
      </c>
      <c r="H436" s="76" t="s">
        <v>268</v>
      </c>
      <c r="I436" s="76" t="s">
        <v>6557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637</v>
      </c>
      <c r="F437" s="77">
        <v>43559</v>
      </c>
      <c r="G437" s="76"/>
      <c r="H437" s="76"/>
      <c r="I437" s="76" t="s">
        <v>6536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637</v>
      </c>
      <c r="F438" s="77">
        <v>43559</v>
      </c>
      <c r="G438" s="76"/>
      <c r="H438" s="76"/>
      <c r="I438" s="76" t="s">
        <v>6556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637</v>
      </c>
      <c r="F439" s="77">
        <v>43592</v>
      </c>
      <c r="G439" s="76"/>
      <c r="H439" s="76"/>
      <c r="I439" s="76" t="s">
        <v>6555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637</v>
      </c>
      <c r="F440" s="77">
        <v>43592</v>
      </c>
      <c r="G440" s="76"/>
      <c r="H440" s="76"/>
      <c r="I440" s="76" t="s">
        <v>3498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637</v>
      </c>
      <c r="F441" s="77">
        <v>43611</v>
      </c>
      <c r="G441" s="76"/>
      <c r="H441" s="76"/>
      <c r="I441" s="76" t="s">
        <v>6554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637</v>
      </c>
      <c r="F442" s="77">
        <v>43611</v>
      </c>
      <c r="G442" s="76"/>
      <c r="H442" s="76"/>
      <c r="I442" s="76" t="s">
        <v>6553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43616</v>
      </c>
      <c r="G443" s="76" t="s">
        <v>6552</v>
      </c>
      <c r="H443" s="76" t="s">
        <v>268</v>
      </c>
      <c r="I443" s="76" t="s">
        <v>6551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43626</v>
      </c>
      <c r="G444" s="76" t="s">
        <v>6550</v>
      </c>
      <c r="H444" s="76" t="s">
        <v>268</v>
      </c>
      <c r="I444" s="76" t="s">
        <v>6549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276</v>
      </c>
      <c r="F445" s="77">
        <v>43635</v>
      </c>
      <c r="G445" s="76" t="s">
        <v>6548</v>
      </c>
      <c r="H445" s="76" t="s">
        <v>268</v>
      </c>
      <c r="I445" s="76" t="s">
        <v>6547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637</v>
      </c>
      <c r="F446" s="77">
        <v>43649</v>
      </c>
      <c r="G446" s="76"/>
      <c r="H446" s="76"/>
      <c r="I446" s="76" t="s">
        <v>6540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637</v>
      </c>
      <c r="F447" s="77">
        <v>43649</v>
      </c>
      <c r="G447" s="76"/>
      <c r="H447" s="76"/>
      <c r="I447" s="76" t="s">
        <v>6546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637</v>
      </c>
      <c r="F448" s="77">
        <v>43655</v>
      </c>
      <c r="G448" s="76"/>
      <c r="H448" s="76"/>
      <c r="I448" s="76" t="s">
        <v>6540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637</v>
      </c>
      <c r="F449" s="77">
        <v>43655</v>
      </c>
      <c r="G449" s="76"/>
      <c r="H449" s="76"/>
      <c r="I449" s="76" t="s">
        <v>6546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637</v>
      </c>
      <c r="F450" s="77">
        <v>43657</v>
      </c>
      <c r="G450" s="76"/>
      <c r="H450" s="76"/>
      <c r="I450" s="76" t="s">
        <v>6545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637</v>
      </c>
      <c r="F451" s="77">
        <v>43657</v>
      </c>
      <c r="G451" s="76"/>
      <c r="H451" s="76"/>
      <c r="I451" s="76" t="s">
        <v>6544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337</v>
      </c>
      <c r="F452" s="77">
        <v>43728</v>
      </c>
      <c r="G452" s="76" t="s">
        <v>5937</v>
      </c>
      <c r="H452" s="76" t="s">
        <v>1211</v>
      </c>
      <c r="I452" s="76" t="s">
        <v>6543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276</v>
      </c>
      <c r="F453" s="77">
        <v>43738</v>
      </c>
      <c r="G453" s="76" t="s">
        <v>6542</v>
      </c>
      <c r="H453" s="76" t="s">
        <v>268</v>
      </c>
      <c r="I453" s="76" t="s">
        <v>6541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637</v>
      </c>
      <c r="F454" s="77">
        <v>43749</v>
      </c>
      <c r="G454" s="76"/>
      <c r="H454" s="76"/>
      <c r="I454" s="76" t="s">
        <v>6540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637</v>
      </c>
      <c r="F455" s="77">
        <v>43749</v>
      </c>
      <c r="G455" s="76"/>
      <c r="H455" s="76"/>
      <c r="I455" s="76" t="s">
        <v>6539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43756</v>
      </c>
      <c r="G456" s="76" t="s">
        <v>6538</v>
      </c>
      <c r="H456" s="76" t="s">
        <v>268</v>
      </c>
      <c r="I456" s="76" t="s">
        <v>6537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637</v>
      </c>
      <c r="F457" s="77">
        <v>43761</v>
      </c>
      <c r="G457" s="76"/>
      <c r="H457" s="76"/>
      <c r="I457" s="76" t="s">
        <v>6536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637</v>
      </c>
      <c r="F458" s="77">
        <v>43761</v>
      </c>
      <c r="G458" s="76"/>
      <c r="H458" s="76"/>
      <c r="I458" s="76" t="s">
        <v>6535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637</v>
      </c>
      <c r="F459" s="77">
        <v>43830</v>
      </c>
      <c r="G459" s="76"/>
      <c r="H459" s="76"/>
      <c r="I459" s="76" t="s">
        <v>6534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637</v>
      </c>
      <c r="F460" s="77">
        <v>43830</v>
      </c>
      <c r="G460" s="76"/>
      <c r="H460" s="76"/>
      <c r="I460" s="76" t="s">
        <v>6533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637</v>
      </c>
      <c r="F461" s="77">
        <v>43861</v>
      </c>
      <c r="G461" s="76"/>
      <c r="H461" s="76"/>
      <c r="I461" s="76" t="s">
        <v>6532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637</v>
      </c>
      <c r="F462" s="77">
        <v>43861</v>
      </c>
      <c r="G462" s="76"/>
      <c r="H462" s="76"/>
      <c r="I462" s="76" t="s">
        <v>6531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43871</v>
      </c>
      <c r="G463" s="76" t="s">
        <v>6530</v>
      </c>
      <c r="H463" s="76" t="s">
        <v>268</v>
      </c>
      <c r="I463" s="76" t="s">
        <v>6529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43895</v>
      </c>
      <c r="G464" s="76" t="s">
        <v>6527</v>
      </c>
      <c r="H464" s="76" t="s">
        <v>268</v>
      </c>
      <c r="I464" s="76" t="s">
        <v>6528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43895</v>
      </c>
      <c r="G465" s="76" t="s">
        <v>6527</v>
      </c>
      <c r="H465" s="76" t="s">
        <v>268</v>
      </c>
      <c r="I465" s="76" t="s">
        <v>1173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43900</v>
      </c>
      <c r="G466" s="76" t="s">
        <v>6526</v>
      </c>
      <c r="H466" s="76" t="s">
        <v>268</v>
      </c>
      <c r="I466" s="76" t="s">
        <v>6525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43951</v>
      </c>
      <c r="G467" s="76" t="s">
        <v>6524</v>
      </c>
      <c r="H467" s="76" t="s">
        <v>268</v>
      </c>
      <c r="I467" s="76" t="s">
        <v>6523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44043</v>
      </c>
      <c r="G468" s="76" t="s">
        <v>6522</v>
      </c>
      <c r="H468" s="76" t="s">
        <v>268</v>
      </c>
      <c r="I468" s="76" t="s">
        <v>6521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637</v>
      </c>
      <c r="F469" s="77">
        <v>44074</v>
      </c>
      <c r="G469" s="76"/>
      <c r="H469" s="76"/>
      <c r="I469" s="76" t="s">
        <v>6520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637</v>
      </c>
      <c r="F470" s="77">
        <v>44074</v>
      </c>
      <c r="G470" s="76"/>
      <c r="H470" s="76"/>
      <c r="I470" s="76" t="s">
        <v>3955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637</v>
      </c>
      <c r="F471" s="77">
        <v>44104</v>
      </c>
      <c r="G471" s="76"/>
      <c r="H471" s="76"/>
      <c r="I471" s="76" t="s">
        <v>6519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637</v>
      </c>
      <c r="F472" s="77">
        <v>44104</v>
      </c>
      <c r="G472" s="76"/>
      <c r="H472" s="76"/>
      <c r="I472" s="76" t="s">
        <v>6518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44105</v>
      </c>
      <c r="G473" s="76" t="s">
        <v>6517</v>
      </c>
      <c r="H473" s="76" t="s">
        <v>268</v>
      </c>
      <c r="I473" s="76" t="s">
        <v>6516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637</v>
      </c>
      <c r="F474" s="77">
        <v>44134</v>
      </c>
      <c r="G474" s="76"/>
      <c r="H474" s="76"/>
      <c r="I474" s="76" t="s">
        <v>3734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637</v>
      </c>
      <c r="F475" s="77">
        <v>44134</v>
      </c>
      <c r="G475" s="76"/>
      <c r="H475" s="76"/>
      <c r="I475" s="76" t="s">
        <v>3734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44166</v>
      </c>
      <c r="G476" s="76" t="s">
        <v>6515</v>
      </c>
      <c r="H476" s="76" t="s">
        <v>268</v>
      </c>
      <c r="I476" s="76" t="s">
        <v>6514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637</v>
      </c>
      <c r="F477" s="77">
        <v>44227</v>
      </c>
      <c r="G477" s="76"/>
      <c r="H477" s="76"/>
      <c r="I477" s="76" t="s">
        <v>832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637</v>
      </c>
      <c r="F478" s="77">
        <v>44255</v>
      </c>
      <c r="G478" s="76"/>
      <c r="H478" s="76"/>
      <c r="I478" s="76" t="s">
        <v>7448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637</v>
      </c>
      <c r="F479" s="77">
        <v>44286</v>
      </c>
      <c r="G479" s="76"/>
      <c r="H479" s="76"/>
      <c r="I479" s="76" t="s">
        <v>7479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637</v>
      </c>
      <c r="F480" s="77">
        <v>44439</v>
      </c>
      <c r="G480" s="76"/>
      <c r="H480" s="76"/>
      <c r="I480" s="76" t="s">
        <v>7673</v>
      </c>
      <c r="J480" s="78">
        <v>100</v>
      </c>
    </row>
    <row r="481" spans="1:10" x14ac:dyDescent="0.25">
      <c r="A481" s="76"/>
      <c r="B481" s="76"/>
      <c r="C481" s="76" t="s">
        <v>6513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6512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285</v>
      </c>
      <c r="F483" s="77">
        <v>42370</v>
      </c>
      <c r="G483" s="76" t="s">
        <v>5923</v>
      </c>
      <c r="H483" s="76"/>
      <c r="I483" s="76" t="s">
        <v>5922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285</v>
      </c>
      <c r="F484" s="77">
        <v>42370</v>
      </c>
      <c r="G484" s="76" t="s">
        <v>5923</v>
      </c>
      <c r="H484" s="76"/>
      <c r="I484" s="76" t="s">
        <v>5922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285</v>
      </c>
      <c r="F485" s="77">
        <v>43373</v>
      </c>
      <c r="G485" s="76" t="s">
        <v>5962</v>
      </c>
      <c r="H485" s="76"/>
      <c r="I485" s="76" t="s">
        <v>6074</v>
      </c>
      <c r="J485" s="78">
        <v>-500</v>
      </c>
    </row>
    <row r="486" spans="1:10" x14ac:dyDescent="0.25">
      <c r="A486" s="76"/>
      <c r="B486" s="76"/>
      <c r="C486" s="76" t="s">
        <v>6511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6510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285</v>
      </c>
      <c r="F488" s="77">
        <v>42627</v>
      </c>
      <c r="G488" s="76" t="s">
        <v>6509</v>
      </c>
      <c r="H488" s="76"/>
      <c r="I488" s="76" t="s">
        <v>6508</v>
      </c>
      <c r="J488" s="78">
        <v>500</v>
      </c>
    </row>
    <row r="489" spans="1:10" x14ac:dyDescent="0.25">
      <c r="A489" s="76"/>
      <c r="B489" s="76"/>
      <c r="C489" s="76" t="s">
        <v>6507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6506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285</v>
      </c>
      <c r="F491" s="77">
        <v>40633</v>
      </c>
      <c r="G491" s="76" t="s">
        <v>535</v>
      </c>
      <c r="H491" s="76"/>
      <c r="I491" s="76" t="s">
        <v>534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285</v>
      </c>
      <c r="F492" s="77">
        <v>42695</v>
      </c>
      <c r="G492" s="76" t="s">
        <v>6078</v>
      </c>
      <c r="H492" s="76"/>
      <c r="I492" s="76" t="s">
        <v>6077</v>
      </c>
      <c r="J492" s="78">
        <v>-20</v>
      </c>
    </row>
    <row r="493" spans="1:10" x14ac:dyDescent="0.25">
      <c r="A493" s="76"/>
      <c r="B493" s="76"/>
      <c r="C493" s="76" t="s">
        <v>6505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6504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285</v>
      </c>
      <c r="F495" s="77">
        <v>42370</v>
      </c>
      <c r="G495" s="76" t="s">
        <v>5923</v>
      </c>
      <c r="H495" s="76"/>
      <c r="I495" s="76" t="s">
        <v>5922</v>
      </c>
      <c r="J495" s="78">
        <v>500</v>
      </c>
    </row>
    <row r="496" spans="1:10" x14ac:dyDescent="0.25">
      <c r="A496" s="76"/>
      <c r="B496" s="76"/>
      <c r="C496" s="76" t="s">
        <v>6503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6502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285</v>
      </c>
      <c r="F498" s="77">
        <v>40877</v>
      </c>
      <c r="G498" s="76" t="s">
        <v>289</v>
      </c>
      <c r="H498" s="76"/>
      <c r="I498" s="76" t="s">
        <v>288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41029</v>
      </c>
      <c r="G499" s="76" t="s">
        <v>519</v>
      </c>
      <c r="H499" s="76"/>
      <c r="I499" s="76" t="s">
        <v>518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41274</v>
      </c>
      <c r="G500" s="76" t="s">
        <v>6061</v>
      </c>
      <c r="H500" s="76"/>
      <c r="I500" s="76" t="s">
        <v>6060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42094</v>
      </c>
      <c r="G501" s="76" t="s">
        <v>452</v>
      </c>
      <c r="H501" s="76"/>
      <c r="I501" s="76" t="s">
        <v>451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285</v>
      </c>
      <c r="F502" s="77">
        <v>42185</v>
      </c>
      <c r="G502" s="76" t="s">
        <v>443</v>
      </c>
      <c r="H502" s="76"/>
      <c r="I502" s="76" t="s">
        <v>442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42370</v>
      </c>
      <c r="G503" s="76" t="s">
        <v>5923</v>
      </c>
      <c r="H503" s="76"/>
      <c r="I503" s="76" t="s">
        <v>5922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42424</v>
      </c>
      <c r="G504" s="76" t="s">
        <v>1430</v>
      </c>
      <c r="H504" s="76" t="s">
        <v>1427</v>
      </c>
      <c r="I504" s="76" t="s">
        <v>1429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285</v>
      </c>
      <c r="F505" s="77">
        <v>42725</v>
      </c>
      <c r="G505" s="76" t="s">
        <v>6501</v>
      </c>
      <c r="H505" s="76" t="s">
        <v>6500</v>
      </c>
      <c r="I505" s="76" t="s">
        <v>6499</v>
      </c>
      <c r="J505" s="78">
        <v>2000</v>
      </c>
    </row>
    <row r="506" spans="1:10" x14ac:dyDescent="0.25">
      <c r="A506" s="76"/>
      <c r="B506" s="76"/>
      <c r="C506" s="76" t="s">
        <v>6498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6497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296</v>
      </c>
      <c r="F508" s="77">
        <v>42761</v>
      </c>
      <c r="G508" s="76" t="s">
        <v>610</v>
      </c>
      <c r="H508" s="76" t="s">
        <v>2381</v>
      </c>
      <c r="I508" s="76" t="s">
        <v>6496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296</v>
      </c>
      <c r="F509" s="77">
        <v>42779</v>
      </c>
      <c r="G509" s="76" t="s">
        <v>610</v>
      </c>
      <c r="H509" s="76" t="s">
        <v>2381</v>
      </c>
      <c r="I509" s="76" t="s">
        <v>6496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285</v>
      </c>
      <c r="F510" s="77">
        <v>42794</v>
      </c>
      <c r="G510" s="76" t="s">
        <v>6495</v>
      </c>
      <c r="H510" s="76"/>
      <c r="I510" s="76" t="s">
        <v>6494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276</v>
      </c>
      <c r="F511" s="77">
        <v>42904</v>
      </c>
      <c r="G511" s="76" t="s">
        <v>6493</v>
      </c>
      <c r="H511" s="76" t="s">
        <v>6485</v>
      </c>
      <c r="I511" s="76" t="s">
        <v>6492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276</v>
      </c>
      <c r="F512" s="77">
        <v>42947</v>
      </c>
      <c r="G512" s="76" t="s">
        <v>6491</v>
      </c>
      <c r="H512" s="76" t="s">
        <v>6485</v>
      </c>
      <c r="I512" s="76" t="s">
        <v>6490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337</v>
      </c>
      <c r="F513" s="77">
        <v>43048</v>
      </c>
      <c r="G513" s="76" t="s">
        <v>6489</v>
      </c>
      <c r="H513" s="76" t="s">
        <v>3280</v>
      </c>
      <c r="I513" s="76" t="s">
        <v>6488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276</v>
      </c>
      <c r="F514" s="77">
        <v>43091</v>
      </c>
      <c r="G514" s="76" t="s">
        <v>6486</v>
      </c>
      <c r="H514" s="76" t="s">
        <v>6485</v>
      </c>
      <c r="I514" s="76" t="s">
        <v>6487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276</v>
      </c>
      <c r="F515" s="77">
        <v>43091</v>
      </c>
      <c r="G515" s="76" t="s">
        <v>6486</v>
      </c>
      <c r="H515" s="76" t="s">
        <v>6485</v>
      </c>
      <c r="I515" s="76" t="s">
        <v>6487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276</v>
      </c>
      <c r="F516" s="77">
        <v>43091</v>
      </c>
      <c r="G516" s="76" t="s">
        <v>6486</v>
      </c>
      <c r="H516" s="76" t="s">
        <v>6485</v>
      </c>
      <c r="I516" s="76" t="s">
        <v>320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276</v>
      </c>
      <c r="F517" s="77">
        <v>43188</v>
      </c>
      <c r="G517" s="76" t="s">
        <v>6483</v>
      </c>
      <c r="H517" s="76" t="s">
        <v>6482</v>
      </c>
      <c r="I517" s="76" t="s">
        <v>6484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276</v>
      </c>
      <c r="F518" s="77">
        <v>43188</v>
      </c>
      <c r="G518" s="76" t="s">
        <v>6483</v>
      </c>
      <c r="H518" s="76" t="s">
        <v>6482</v>
      </c>
      <c r="I518" s="76" t="s">
        <v>320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276</v>
      </c>
      <c r="F519" s="77">
        <v>43217</v>
      </c>
      <c r="G519" s="76" t="s">
        <v>6480</v>
      </c>
      <c r="H519" s="76" t="s">
        <v>2282</v>
      </c>
      <c r="I519" s="76" t="s">
        <v>6481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276</v>
      </c>
      <c r="F520" s="77">
        <v>43217</v>
      </c>
      <c r="G520" s="76" t="s">
        <v>6480</v>
      </c>
      <c r="H520" s="76" t="s">
        <v>2282</v>
      </c>
      <c r="I520" s="76" t="s">
        <v>320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276</v>
      </c>
      <c r="F521" s="77">
        <v>43278</v>
      </c>
      <c r="G521" s="76" t="s">
        <v>6479</v>
      </c>
      <c r="H521" s="76" t="s">
        <v>2282</v>
      </c>
      <c r="I521" s="76" t="s">
        <v>6478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43373</v>
      </c>
      <c r="G522" s="76" t="s">
        <v>5962</v>
      </c>
      <c r="H522" s="76"/>
      <c r="I522" s="76" t="s">
        <v>6477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43391</v>
      </c>
      <c r="G523" s="76" t="s">
        <v>5405</v>
      </c>
      <c r="H523" s="76"/>
      <c r="I523" s="76" t="s">
        <v>5404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276</v>
      </c>
      <c r="F524" s="77">
        <v>43405</v>
      </c>
      <c r="G524" s="76" t="s">
        <v>6476</v>
      </c>
      <c r="H524" s="76" t="s">
        <v>2282</v>
      </c>
      <c r="I524" s="76" t="s">
        <v>6475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637</v>
      </c>
      <c r="F525" s="77">
        <v>43799</v>
      </c>
      <c r="G525" s="76"/>
      <c r="H525" s="76"/>
      <c r="I525" s="76" t="s">
        <v>6474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637</v>
      </c>
      <c r="F526" s="77">
        <v>43799</v>
      </c>
      <c r="G526" s="76"/>
      <c r="H526" s="76"/>
      <c r="I526" s="76" t="s">
        <v>6473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637</v>
      </c>
      <c r="F527" s="77">
        <v>44227</v>
      </c>
      <c r="G527" s="76"/>
      <c r="H527" s="76"/>
      <c r="I527" s="76" t="s">
        <v>832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637</v>
      </c>
      <c r="F528" s="77">
        <v>44408</v>
      </c>
      <c r="G528" s="76"/>
      <c r="H528" s="76"/>
      <c r="I528" s="76" t="s">
        <v>7663</v>
      </c>
      <c r="J528" s="78">
        <v>2000</v>
      </c>
    </row>
    <row r="529" spans="1:10" x14ac:dyDescent="0.25">
      <c r="A529" s="76"/>
      <c r="B529" s="76"/>
      <c r="C529" s="76" t="s">
        <v>6472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6471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285</v>
      </c>
      <c r="F531" s="77">
        <v>40329</v>
      </c>
      <c r="G531" s="76" t="s">
        <v>6189</v>
      </c>
      <c r="H531" s="76"/>
      <c r="I531" s="76" t="s">
        <v>6188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40574</v>
      </c>
      <c r="G532" s="76" t="s">
        <v>6171</v>
      </c>
      <c r="H532" s="76"/>
      <c r="I532" s="76" t="s">
        <v>6170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40786</v>
      </c>
      <c r="G533" s="76" t="s">
        <v>6470</v>
      </c>
      <c r="H533" s="76"/>
      <c r="I533" s="76" t="s">
        <v>6469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40877</v>
      </c>
      <c r="G534" s="76" t="s">
        <v>6071</v>
      </c>
      <c r="H534" s="76"/>
      <c r="I534" s="76" t="s">
        <v>6070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40967</v>
      </c>
      <c r="G535" s="76" t="s">
        <v>6066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41274</v>
      </c>
      <c r="G536" s="76" t="s">
        <v>6061</v>
      </c>
      <c r="H536" s="76"/>
      <c r="I536" s="76" t="s">
        <v>6060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41486</v>
      </c>
      <c r="G537" s="76" t="s">
        <v>6055</v>
      </c>
      <c r="H537" s="76"/>
      <c r="I537" s="76" t="s">
        <v>6054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337</v>
      </c>
      <c r="F538" s="77">
        <v>41568</v>
      </c>
      <c r="G538" s="76" t="s">
        <v>6051</v>
      </c>
      <c r="H538" s="76" t="s">
        <v>6050</v>
      </c>
      <c r="I538" s="76" t="s">
        <v>6468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637</v>
      </c>
      <c r="F539" s="77">
        <v>41706</v>
      </c>
      <c r="G539" s="76"/>
      <c r="H539" s="76"/>
      <c r="I539" s="76" t="s">
        <v>6467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42530</v>
      </c>
      <c r="G540" s="76"/>
      <c r="H540" s="76"/>
      <c r="I540" s="76" t="s">
        <v>6466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637</v>
      </c>
      <c r="F541" s="77">
        <v>42530</v>
      </c>
      <c r="G541" s="76"/>
      <c r="H541" s="76"/>
      <c r="I541" s="76" t="s">
        <v>1173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296</v>
      </c>
      <c r="F542" s="77">
        <v>42611</v>
      </c>
      <c r="G542" s="76" t="s">
        <v>610</v>
      </c>
      <c r="H542" s="76" t="s">
        <v>2381</v>
      </c>
      <c r="I542" s="76" t="s">
        <v>6465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296</v>
      </c>
      <c r="F543" s="77">
        <v>42619</v>
      </c>
      <c r="G543" s="76" t="s">
        <v>610</v>
      </c>
      <c r="H543" s="76" t="s">
        <v>2381</v>
      </c>
      <c r="I543" s="76" t="s">
        <v>6465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296</v>
      </c>
      <c r="F544" s="77">
        <v>42646</v>
      </c>
      <c r="G544" s="76" t="s">
        <v>610</v>
      </c>
      <c r="H544" s="76" t="s">
        <v>2381</v>
      </c>
      <c r="I544" s="76" t="s">
        <v>6465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296</v>
      </c>
      <c r="F545" s="77">
        <v>42654</v>
      </c>
      <c r="G545" s="76" t="s">
        <v>610</v>
      </c>
      <c r="H545" s="76" t="s">
        <v>2381</v>
      </c>
      <c r="I545" s="76" t="s">
        <v>6465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296</v>
      </c>
      <c r="F546" s="77">
        <v>42661</v>
      </c>
      <c r="G546" s="76" t="s">
        <v>610</v>
      </c>
      <c r="H546" s="76" t="s">
        <v>2381</v>
      </c>
      <c r="I546" s="76" t="s">
        <v>6465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296</v>
      </c>
      <c r="F547" s="77">
        <v>42670</v>
      </c>
      <c r="G547" s="76" t="s">
        <v>610</v>
      </c>
      <c r="H547" s="76" t="s">
        <v>2381</v>
      </c>
      <c r="I547" s="76" t="s">
        <v>6465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42682</v>
      </c>
      <c r="G548" s="76" t="s">
        <v>610</v>
      </c>
      <c r="H548" s="76" t="s">
        <v>2381</v>
      </c>
      <c r="I548" s="76" t="s">
        <v>6465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42767</v>
      </c>
      <c r="G549" s="76" t="s">
        <v>3201</v>
      </c>
      <c r="H549" s="76"/>
      <c r="I549" s="76" t="s">
        <v>6002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276</v>
      </c>
      <c r="F550" s="77">
        <v>42833</v>
      </c>
      <c r="G550" s="76"/>
      <c r="H550" s="76" t="s">
        <v>2381</v>
      </c>
      <c r="I550" s="76" t="s">
        <v>6464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276</v>
      </c>
      <c r="F551" s="77">
        <v>42870</v>
      </c>
      <c r="G551" s="76"/>
      <c r="H551" s="76" t="s">
        <v>2381</v>
      </c>
      <c r="I551" s="76" t="s">
        <v>6464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276</v>
      </c>
      <c r="F552" s="77">
        <v>42892</v>
      </c>
      <c r="G552" s="76"/>
      <c r="H552" s="76" t="s">
        <v>2381</v>
      </c>
      <c r="I552" s="76" t="s">
        <v>6464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337</v>
      </c>
      <c r="F553" s="77">
        <v>43441</v>
      </c>
      <c r="G553" s="76" t="s">
        <v>6215</v>
      </c>
      <c r="H553" s="76" t="s">
        <v>6463</v>
      </c>
      <c r="I553" s="76" t="s">
        <v>6462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276</v>
      </c>
      <c r="F554" s="77">
        <v>43475</v>
      </c>
      <c r="G554" s="76" t="s">
        <v>6461</v>
      </c>
      <c r="H554" s="76" t="s">
        <v>846</v>
      </c>
      <c r="I554" s="76" t="s">
        <v>6460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276</v>
      </c>
      <c r="F555" s="77">
        <v>43496</v>
      </c>
      <c r="G555" s="76" t="s">
        <v>6459</v>
      </c>
      <c r="H555" s="76" t="s">
        <v>846</v>
      </c>
      <c r="I555" s="76" t="s">
        <v>6458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337</v>
      </c>
      <c r="F556" s="77">
        <v>44197</v>
      </c>
      <c r="G556" s="76" t="s">
        <v>6457</v>
      </c>
      <c r="H556" s="76" t="s">
        <v>1276</v>
      </c>
      <c r="I556" s="76" t="s">
        <v>6456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637</v>
      </c>
      <c r="F557" s="77">
        <v>44227</v>
      </c>
      <c r="G557" s="76"/>
      <c r="H557" s="76"/>
      <c r="I557" s="76" t="s">
        <v>832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637</v>
      </c>
      <c r="F558" s="77">
        <v>44316</v>
      </c>
      <c r="G558" s="76"/>
      <c r="H558" s="76"/>
      <c r="I558" s="76" t="s">
        <v>7501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44347</v>
      </c>
      <c r="G559" s="76" t="s">
        <v>7529</v>
      </c>
      <c r="H559" s="76" t="s">
        <v>846</v>
      </c>
      <c r="I559" s="76" t="s">
        <v>7533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44347</v>
      </c>
      <c r="G560" s="76" t="s">
        <v>7538</v>
      </c>
      <c r="H560" s="76" t="s">
        <v>4331</v>
      </c>
      <c r="I560" s="76" t="s">
        <v>7533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44347</v>
      </c>
      <c r="G561" s="76" t="s">
        <v>7537</v>
      </c>
      <c r="H561" s="76" t="s">
        <v>7531</v>
      </c>
      <c r="I561" s="76" t="s">
        <v>7536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276</v>
      </c>
      <c r="F562" s="77">
        <v>44347</v>
      </c>
      <c r="G562" s="76" t="s">
        <v>7535</v>
      </c>
      <c r="H562" s="76" t="s">
        <v>7534</v>
      </c>
      <c r="I562" s="76" t="s">
        <v>7533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276</v>
      </c>
      <c r="F563" s="77">
        <v>44347</v>
      </c>
      <c r="G563" s="76" t="s">
        <v>7532</v>
      </c>
      <c r="H563" s="76" t="s">
        <v>7531</v>
      </c>
      <c r="I563" s="76" t="s">
        <v>7530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276</v>
      </c>
      <c r="F564" s="77">
        <v>44347</v>
      </c>
      <c r="G564" s="76" t="s">
        <v>7529</v>
      </c>
      <c r="H564" s="76" t="s">
        <v>846</v>
      </c>
      <c r="I564" s="76" t="s">
        <v>320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276</v>
      </c>
      <c r="F565" s="77">
        <v>44348</v>
      </c>
      <c r="G565" s="76" t="s">
        <v>7574</v>
      </c>
      <c r="H565" s="76" t="s">
        <v>7562</v>
      </c>
      <c r="I565" s="76" t="s">
        <v>7533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276</v>
      </c>
      <c r="F566" s="77">
        <v>44364</v>
      </c>
      <c r="G566" s="76" t="s">
        <v>7573</v>
      </c>
      <c r="H566" s="76" t="s">
        <v>4331</v>
      </c>
      <c r="I566" s="76" t="s">
        <v>7533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276</v>
      </c>
      <c r="F567" s="77">
        <v>44365</v>
      </c>
      <c r="G567" s="76" t="s">
        <v>320</v>
      </c>
      <c r="H567" s="76" t="s">
        <v>7531</v>
      </c>
      <c r="I567" s="76" t="s">
        <v>320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276</v>
      </c>
      <c r="F568" s="77">
        <v>44365</v>
      </c>
      <c r="G568" s="76" t="s">
        <v>320</v>
      </c>
      <c r="H568" s="76" t="s">
        <v>4331</v>
      </c>
      <c r="I568" s="76" t="s">
        <v>320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637</v>
      </c>
      <c r="F569" s="77">
        <v>44377</v>
      </c>
      <c r="G569" s="76"/>
      <c r="H569" s="76"/>
      <c r="I569" s="76" t="s">
        <v>7572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637</v>
      </c>
      <c r="F570" s="77">
        <v>44408</v>
      </c>
      <c r="G570" s="76"/>
      <c r="H570" s="76"/>
      <c r="I570" s="76" t="s">
        <v>7663</v>
      </c>
      <c r="J570" s="78">
        <v>50</v>
      </c>
    </row>
    <row r="571" spans="1:10" x14ac:dyDescent="0.25">
      <c r="A571" s="76"/>
      <c r="B571" s="76"/>
      <c r="C571" s="76" t="s">
        <v>6455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5415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285</v>
      </c>
      <c r="F573" s="77">
        <v>43343</v>
      </c>
      <c r="G573" s="76" t="s">
        <v>5415</v>
      </c>
      <c r="H573" s="76"/>
      <c r="I573" s="76" t="s">
        <v>5414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43373</v>
      </c>
      <c r="G574" s="76" t="s">
        <v>5962</v>
      </c>
      <c r="H574" s="76"/>
      <c r="I574" s="76" t="s">
        <v>5961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276</v>
      </c>
      <c r="F575" s="77">
        <v>43405</v>
      </c>
      <c r="G575" s="76" t="s">
        <v>6454</v>
      </c>
      <c r="H575" s="76" t="s">
        <v>6092</v>
      </c>
      <c r="I575" s="76" t="s">
        <v>6453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276</v>
      </c>
      <c r="F576" s="77">
        <v>43405</v>
      </c>
      <c r="G576" s="76" t="s">
        <v>6452</v>
      </c>
      <c r="H576" s="76" t="s">
        <v>6092</v>
      </c>
      <c r="I576" s="76" t="s">
        <v>6451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276</v>
      </c>
      <c r="F577" s="77">
        <v>43444</v>
      </c>
      <c r="G577" s="76" t="s">
        <v>6450</v>
      </c>
      <c r="H577" s="76" t="s">
        <v>6447</v>
      </c>
      <c r="I577" s="76" t="s">
        <v>6449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276</v>
      </c>
      <c r="F578" s="77">
        <v>43524</v>
      </c>
      <c r="G578" s="76" t="s">
        <v>6448</v>
      </c>
      <c r="H578" s="76" t="s">
        <v>6447</v>
      </c>
      <c r="I578" s="76" t="s">
        <v>6446</v>
      </c>
      <c r="J578" s="78">
        <v>-500</v>
      </c>
    </row>
    <row r="579" spans="1:10" x14ac:dyDescent="0.25">
      <c r="A579" s="76"/>
      <c r="B579" s="76"/>
      <c r="C579" s="76" t="s">
        <v>6445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6444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285</v>
      </c>
      <c r="F581" s="77">
        <v>42370</v>
      </c>
      <c r="G581" s="76" t="s">
        <v>5923</v>
      </c>
      <c r="H581" s="76"/>
      <c r="I581" s="76" t="s">
        <v>5922</v>
      </c>
      <c r="J581" s="78">
        <v>500</v>
      </c>
    </row>
    <row r="582" spans="1:10" x14ac:dyDescent="0.25">
      <c r="A582" s="76"/>
      <c r="B582" s="76"/>
      <c r="C582" s="76" t="s">
        <v>6443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6442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285</v>
      </c>
      <c r="F584" s="77">
        <v>40329</v>
      </c>
      <c r="G584" s="76" t="s">
        <v>6189</v>
      </c>
      <c r="H584" s="76"/>
      <c r="I584" s="76" t="s">
        <v>6188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41394</v>
      </c>
      <c r="G585" s="76" t="s">
        <v>6185</v>
      </c>
      <c r="H585" s="76"/>
      <c r="I585" s="76" t="s">
        <v>6184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41775</v>
      </c>
      <c r="G586" s="76" t="s">
        <v>6441</v>
      </c>
      <c r="H586" s="76" t="s">
        <v>3661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337</v>
      </c>
      <c r="F587" s="77">
        <v>41869</v>
      </c>
      <c r="G587" s="76" t="s">
        <v>6440</v>
      </c>
      <c r="H587" s="76" t="s">
        <v>2921</v>
      </c>
      <c r="I587" s="76" t="s">
        <v>6439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42054</v>
      </c>
      <c r="G588" s="76" t="s">
        <v>3853</v>
      </c>
      <c r="H588" s="76"/>
      <c r="I588" s="76" t="s">
        <v>3852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42065</v>
      </c>
      <c r="G589" s="76" t="s">
        <v>5291</v>
      </c>
      <c r="H589" s="76"/>
      <c r="I589" s="76" t="s">
        <v>6438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296</v>
      </c>
      <c r="F590" s="77">
        <v>42114</v>
      </c>
      <c r="G590" s="76" t="s">
        <v>610</v>
      </c>
      <c r="H590" s="76" t="s">
        <v>2381</v>
      </c>
      <c r="I590" s="76" t="s">
        <v>6437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296</v>
      </c>
      <c r="F591" s="77">
        <v>42121</v>
      </c>
      <c r="G591" s="76" t="s">
        <v>610</v>
      </c>
      <c r="H591" s="76" t="s">
        <v>2381</v>
      </c>
      <c r="I591" s="76" t="s">
        <v>6437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296</v>
      </c>
      <c r="F592" s="77">
        <v>42142</v>
      </c>
      <c r="G592" s="76" t="s">
        <v>610</v>
      </c>
      <c r="H592" s="76" t="s">
        <v>2381</v>
      </c>
      <c r="I592" s="76" t="s">
        <v>6436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296</v>
      </c>
      <c r="F593" s="77">
        <v>42177</v>
      </c>
      <c r="G593" s="76" t="s">
        <v>610</v>
      </c>
      <c r="H593" s="76" t="s">
        <v>2381</v>
      </c>
      <c r="I593" s="76" t="s">
        <v>6427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296</v>
      </c>
      <c r="F594" s="77">
        <v>42184</v>
      </c>
      <c r="G594" s="76" t="s">
        <v>610</v>
      </c>
      <c r="H594" s="76" t="s">
        <v>2381</v>
      </c>
      <c r="I594" s="76" t="s">
        <v>6427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296</v>
      </c>
      <c r="F595" s="77">
        <v>42191</v>
      </c>
      <c r="G595" s="76" t="s">
        <v>6435</v>
      </c>
      <c r="H595" s="76" t="s">
        <v>2381</v>
      </c>
      <c r="I595" s="76" t="s">
        <v>6434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285</v>
      </c>
      <c r="F596" s="77">
        <v>42195</v>
      </c>
      <c r="G596" s="76" t="s">
        <v>6433</v>
      </c>
      <c r="H596" s="76" t="s">
        <v>3661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296</v>
      </c>
      <c r="F597" s="77">
        <v>42205</v>
      </c>
      <c r="G597" s="76" t="s">
        <v>610</v>
      </c>
      <c r="H597" s="76" t="s">
        <v>2381</v>
      </c>
      <c r="I597" s="76" t="s">
        <v>6432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296</v>
      </c>
      <c r="F598" s="77">
        <v>42212</v>
      </c>
      <c r="G598" s="76" t="s">
        <v>610</v>
      </c>
      <c r="H598" s="76" t="s">
        <v>2381</v>
      </c>
      <c r="I598" s="76" t="s">
        <v>6431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296</v>
      </c>
      <c r="F599" s="77">
        <v>42240</v>
      </c>
      <c r="G599" s="76" t="s">
        <v>610</v>
      </c>
      <c r="H599" s="76" t="s">
        <v>2381</v>
      </c>
      <c r="I599" s="76" t="s">
        <v>6429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296</v>
      </c>
      <c r="F600" s="77">
        <v>42247</v>
      </c>
      <c r="G600" s="76" t="s">
        <v>610</v>
      </c>
      <c r="H600" s="76" t="s">
        <v>2381</v>
      </c>
      <c r="I600" s="76" t="s">
        <v>6429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296</v>
      </c>
      <c r="F601" s="77">
        <v>42255</v>
      </c>
      <c r="G601" s="76" t="s">
        <v>610</v>
      </c>
      <c r="H601" s="76" t="s">
        <v>2381</v>
      </c>
      <c r="I601" s="76" t="s">
        <v>6429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296</v>
      </c>
      <c r="F602" s="77">
        <v>42275</v>
      </c>
      <c r="G602" s="76" t="s">
        <v>610</v>
      </c>
      <c r="H602" s="76" t="s">
        <v>2381</v>
      </c>
      <c r="I602" s="76" t="s">
        <v>6430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285</v>
      </c>
      <c r="F603" s="77">
        <v>42277</v>
      </c>
      <c r="G603" s="76" t="s">
        <v>438</v>
      </c>
      <c r="H603" s="76"/>
      <c r="I603" s="76" t="s">
        <v>437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296</v>
      </c>
      <c r="F604" s="77">
        <v>42290</v>
      </c>
      <c r="G604" s="76" t="s">
        <v>610</v>
      </c>
      <c r="H604" s="76" t="s">
        <v>2381</v>
      </c>
      <c r="I604" s="76" t="s">
        <v>6428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296</v>
      </c>
      <c r="F605" s="77">
        <v>42303</v>
      </c>
      <c r="G605" s="76" t="s">
        <v>610</v>
      </c>
      <c r="H605" s="76" t="s">
        <v>2381</v>
      </c>
      <c r="I605" s="76" t="s">
        <v>6428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296</v>
      </c>
      <c r="F606" s="77">
        <v>42338</v>
      </c>
      <c r="G606" s="76" t="s">
        <v>610</v>
      </c>
      <c r="H606" s="76" t="s">
        <v>2381</v>
      </c>
      <c r="I606" s="76" t="s">
        <v>6429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296</v>
      </c>
      <c r="F607" s="77">
        <v>42345</v>
      </c>
      <c r="G607" s="76" t="s">
        <v>610</v>
      </c>
      <c r="H607" s="76" t="s">
        <v>2381</v>
      </c>
      <c r="I607" s="76" t="s">
        <v>6428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296</v>
      </c>
      <c r="F608" s="77">
        <v>42352</v>
      </c>
      <c r="G608" s="76" t="s">
        <v>610</v>
      </c>
      <c r="H608" s="76" t="s">
        <v>2381</v>
      </c>
      <c r="I608" s="76" t="s">
        <v>6427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42369</v>
      </c>
      <c r="G609" s="76" t="s">
        <v>6426</v>
      </c>
      <c r="H609" s="76"/>
      <c r="I609" s="76" t="s">
        <v>6425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296</v>
      </c>
      <c r="F610" s="77">
        <v>42387</v>
      </c>
      <c r="G610" s="76" t="s">
        <v>610</v>
      </c>
      <c r="H610" s="76" t="s">
        <v>2381</v>
      </c>
      <c r="I610" s="76" t="s">
        <v>6424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296</v>
      </c>
      <c r="F611" s="77">
        <v>42401</v>
      </c>
      <c r="G611" s="76" t="s">
        <v>610</v>
      </c>
      <c r="H611" s="76" t="s">
        <v>2381</v>
      </c>
      <c r="I611" s="76" t="s">
        <v>6423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296</v>
      </c>
      <c r="F612" s="77">
        <v>42422</v>
      </c>
      <c r="G612" s="76" t="s">
        <v>610</v>
      </c>
      <c r="H612" s="76" t="s">
        <v>2381</v>
      </c>
      <c r="I612" s="76" t="s">
        <v>6422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296</v>
      </c>
      <c r="F613" s="77">
        <v>42436</v>
      </c>
      <c r="G613" s="76" t="s">
        <v>610</v>
      </c>
      <c r="H613" s="76" t="s">
        <v>2381</v>
      </c>
      <c r="I613" s="76" t="s">
        <v>6421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296</v>
      </c>
      <c r="F614" s="77">
        <v>42445</v>
      </c>
      <c r="G614" s="76" t="s">
        <v>610</v>
      </c>
      <c r="H614" s="76" t="s">
        <v>2381</v>
      </c>
      <c r="I614" s="76" t="s">
        <v>6420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285</v>
      </c>
      <c r="F615" s="77">
        <v>42450</v>
      </c>
      <c r="G615" s="76" t="s">
        <v>6419</v>
      </c>
      <c r="H615" s="76" t="s">
        <v>1211</v>
      </c>
      <c r="I615" s="76" t="s">
        <v>1429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296</v>
      </c>
      <c r="F616" s="77">
        <v>42478</v>
      </c>
      <c r="G616" s="76" t="s">
        <v>610</v>
      </c>
      <c r="H616" s="76" t="s">
        <v>2381</v>
      </c>
      <c r="I616" s="76" t="s">
        <v>6418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296</v>
      </c>
      <c r="F617" s="77">
        <v>42485</v>
      </c>
      <c r="G617" s="76" t="s">
        <v>610</v>
      </c>
      <c r="H617" s="76" t="s">
        <v>2381</v>
      </c>
      <c r="I617" s="76" t="s">
        <v>6417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296</v>
      </c>
      <c r="F618" s="77">
        <v>42569</v>
      </c>
      <c r="G618" s="76" t="s">
        <v>610</v>
      </c>
      <c r="H618" s="76" t="s">
        <v>2381</v>
      </c>
      <c r="I618" s="76" t="s">
        <v>6416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42621</v>
      </c>
      <c r="G619" s="76" t="s">
        <v>6415</v>
      </c>
      <c r="H619" s="76" t="s">
        <v>3661</v>
      </c>
      <c r="I619" s="76" t="s">
        <v>1588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42702</v>
      </c>
      <c r="G620" s="76" t="s">
        <v>6414</v>
      </c>
      <c r="H620" s="76"/>
      <c r="I620" s="76" t="s">
        <v>6413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42767</v>
      </c>
      <c r="G621" s="76" t="s">
        <v>284</v>
      </c>
      <c r="H621" s="76"/>
      <c r="I621" s="76" t="s">
        <v>6412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42789</v>
      </c>
      <c r="G622" s="76" t="s">
        <v>3021</v>
      </c>
      <c r="H622" s="76" t="s">
        <v>1211</v>
      </c>
      <c r="I622" s="76" t="s">
        <v>6258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276</v>
      </c>
      <c r="F623" s="77">
        <v>42838</v>
      </c>
      <c r="G623" s="76"/>
      <c r="H623" s="76" t="s">
        <v>6016</v>
      </c>
      <c r="I623" s="76" t="s">
        <v>6411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276</v>
      </c>
      <c r="F624" s="77">
        <v>42985</v>
      </c>
      <c r="G624" s="76" t="s">
        <v>6410</v>
      </c>
      <c r="H624" s="76" t="s">
        <v>6398</v>
      </c>
      <c r="I624" s="76" t="s">
        <v>6409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276</v>
      </c>
      <c r="F625" s="77">
        <v>43009</v>
      </c>
      <c r="G625" s="76" t="s">
        <v>6408</v>
      </c>
      <c r="H625" s="76" t="s">
        <v>6398</v>
      </c>
      <c r="I625" s="76" t="s">
        <v>6407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276</v>
      </c>
      <c r="F626" s="77">
        <v>43019</v>
      </c>
      <c r="G626" s="76" t="s">
        <v>6406</v>
      </c>
      <c r="H626" s="76" t="s">
        <v>6405</v>
      </c>
      <c r="I626" s="76" t="s">
        <v>6404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43048</v>
      </c>
      <c r="G627" s="76" t="s">
        <v>6403</v>
      </c>
      <c r="H627" s="76"/>
      <c r="I627" s="76" t="s">
        <v>6402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276</v>
      </c>
      <c r="F628" s="77">
        <v>43065</v>
      </c>
      <c r="G628" s="76" t="s">
        <v>6401</v>
      </c>
      <c r="H628" s="76" t="s">
        <v>6398</v>
      </c>
      <c r="I628" s="76" t="s">
        <v>6400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43100</v>
      </c>
      <c r="G629" s="76" t="s">
        <v>2218</v>
      </c>
      <c r="H629" s="76"/>
      <c r="I629" s="76" t="s">
        <v>6399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637</v>
      </c>
      <c r="F630" s="77">
        <v>43131</v>
      </c>
      <c r="G630" s="76"/>
      <c r="H630" s="76" t="s">
        <v>6398</v>
      </c>
      <c r="I630" s="76" t="s">
        <v>6397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276</v>
      </c>
      <c r="F631" s="77">
        <v>43420</v>
      </c>
      <c r="G631" s="76" t="s">
        <v>6396</v>
      </c>
      <c r="H631" s="76" t="s">
        <v>264</v>
      </c>
      <c r="I631" s="76" t="s">
        <v>6395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276</v>
      </c>
      <c r="F632" s="77">
        <v>43435</v>
      </c>
      <c r="G632" s="76" t="s">
        <v>3211</v>
      </c>
      <c r="H632" s="76" t="s">
        <v>3205</v>
      </c>
      <c r="I632" s="76" t="s">
        <v>6394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337</v>
      </c>
      <c r="F633" s="77">
        <v>43495</v>
      </c>
      <c r="G633" s="76" t="s">
        <v>6393</v>
      </c>
      <c r="H633" s="76" t="s">
        <v>6392</v>
      </c>
      <c r="I633" s="76" t="s">
        <v>6391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337</v>
      </c>
      <c r="F634" s="77">
        <v>43500</v>
      </c>
      <c r="G634" s="76" t="s">
        <v>2520</v>
      </c>
      <c r="H634" s="76" t="s">
        <v>6390</v>
      </c>
      <c r="I634" s="76" t="s">
        <v>6389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337</v>
      </c>
      <c r="F635" s="77">
        <v>43594</v>
      </c>
      <c r="G635" s="76" t="s">
        <v>6388</v>
      </c>
      <c r="H635" s="76" t="s">
        <v>5544</v>
      </c>
      <c r="I635" s="76" t="s">
        <v>6387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337</v>
      </c>
      <c r="F636" s="77">
        <v>43598</v>
      </c>
      <c r="G636" s="76" t="s">
        <v>4466</v>
      </c>
      <c r="H636" s="76" t="s">
        <v>6370</v>
      </c>
      <c r="I636" s="76" t="s">
        <v>6386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276</v>
      </c>
      <c r="F637" s="77">
        <v>43616</v>
      </c>
      <c r="G637" s="76" t="s">
        <v>6385</v>
      </c>
      <c r="H637" s="76" t="s">
        <v>3229</v>
      </c>
      <c r="I637" s="76" t="s">
        <v>6384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276</v>
      </c>
      <c r="F638" s="77">
        <v>43616</v>
      </c>
      <c r="G638" s="76" t="s">
        <v>6383</v>
      </c>
      <c r="H638" s="76" t="s">
        <v>3229</v>
      </c>
      <c r="I638" s="76" t="s">
        <v>6382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276</v>
      </c>
      <c r="F639" s="77">
        <v>43640</v>
      </c>
      <c r="G639" s="76" t="s">
        <v>6381</v>
      </c>
      <c r="H639" s="76" t="s">
        <v>260</v>
      </c>
      <c r="I639" s="76" t="s">
        <v>6380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276</v>
      </c>
      <c r="F640" s="77">
        <v>43677</v>
      </c>
      <c r="G640" s="76" t="s">
        <v>6379</v>
      </c>
      <c r="H640" s="76" t="s">
        <v>6378</v>
      </c>
      <c r="I640" s="76" t="s">
        <v>6377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276</v>
      </c>
      <c r="F641" s="77">
        <v>43807</v>
      </c>
      <c r="G641" s="76" t="s">
        <v>6376</v>
      </c>
      <c r="H641" s="76" t="s">
        <v>260</v>
      </c>
      <c r="I641" s="76" t="s">
        <v>6375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337</v>
      </c>
      <c r="F642" s="77">
        <v>43817</v>
      </c>
      <c r="G642" s="76" t="s">
        <v>6374</v>
      </c>
      <c r="H642" s="76" t="s">
        <v>6373</v>
      </c>
      <c r="I642" s="76" t="s">
        <v>6372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337</v>
      </c>
      <c r="F643" s="77">
        <v>43847</v>
      </c>
      <c r="G643" s="76" t="s">
        <v>6371</v>
      </c>
      <c r="H643" s="76" t="s">
        <v>6370</v>
      </c>
      <c r="I643" s="76" t="s">
        <v>6369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337</v>
      </c>
      <c r="F644" s="77">
        <v>43859</v>
      </c>
      <c r="G644" s="76" t="s">
        <v>6368</v>
      </c>
      <c r="H644" s="76" t="s">
        <v>6353</v>
      </c>
      <c r="I644" s="76" t="s">
        <v>6367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637</v>
      </c>
      <c r="F645" s="77">
        <v>43861</v>
      </c>
      <c r="G645" s="76" t="s">
        <v>6366</v>
      </c>
      <c r="H645" s="76"/>
      <c r="I645" s="76" t="s">
        <v>6365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337</v>
      </c>
      <c r="F646" s="77">
        <v>43864</v>
      </c>
      <c r="G646" s="76" t="s">
        <v>6364</v>
      </c>
      <c r="H646" s="76" t="s">
        <v>5544</v>
      </c>
      <c r="I646" s="76" t="s">
        <v>6363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337</v>
      </c>
      <c r="F647" s="77">
        <v>43899</v>
      </c>
      <c r="G647" s="76" t="s">
        <v>6362</v>
      </c>
      <c r="H647" s="76" t="s">
        <v>6360</v>
      </c>
      <c r="I647" s="76" t="s">
        <v>6361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3333</v>
      </c>
      <c r="F648" s="77">
        <v>43900</v>
      </c>
      <c r="G648" s="76" t="s">
        <v>6354</v>
      </c>
      <c r="H648" s="76" t="s">
        <v>6360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337</v>
      </c>
      <c r="F649" s="77">
        <v>43922</v>
      </c>
      <c r="G649" s="76" t="s">
        <v>6359</v>
      </c>
      <c r="H649" s="76" t="s">
        <v>6351</v>
      </c>
      <c r="I649" s="76" t="s">
        <v>6358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276</v>
      </c>
      <c r="F650" s="77">
        <v>43923</v>
      </c>
      <c r="G650" s="76" t="s">
        <v>6357</v>
      </c>
      <c r="H650" s="76" t="s">
        <v>6356</v>
      </c>
      <c r="I650" s="76" t="s">
        <v>6355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3333</v>
      </c>
      <c r="F651" s="77">
        <v>43944</v>
      </c>
      <c r="G651" s="76" t="s">
        <v>6354</v>
      </c>
      <c r="H651" s="76" t="s">
        <v>6353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3333</v>
      </c>
      <c r="F652" s="77">
        <v>43951</v>
      </c>
      <c r="G652" s="76" t="s">
        <v>6352</v>
      </c>
      <c r="H652" s="76" t="s">
        <v>6351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43982</v>
      </c>
      <c r="G653" s="76" t="s">
        <v>6350</v>
      </c>
      <c r="H653" s="76"/>
      <c r="I653" s="76" t="s">
        <v>6349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44123</v>
      </c>
      <c r="G654" s="76" t="s">
        <v>6348</v>
      </c>
      <c r="H654" s="76"/>
      <c r="I654" s="76" t="s">
        <v>6347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276</v>
      </c>
      <c r="F655" s="77">
        <v>44196</v>
      </c>
      <c r="G655" s="76" t="s">
        <v>6346</v>
      </c>
      <c r="H655" s="76" t="s">
        <v>260</v>
      </c>
      <c r="I655" s="76" t="s">
        <v>6345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637</v>
      </c>
      <c r="F656" s="77">
        <v>44227</v>
      </c>
      <c r="G656" s="76"/>
      <c r="H656" s="76"/>
      <c r="I656" s="76" t="s">
        <v>832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337</v>
      </c>
      <c r="F657" s="77">
        <v>44228</v>
      </c>
      <c r="G657" s="76" t="s">
        <v>7449</v>
      </c>
      <c r="H657" s="76" t="s">
        <v>5544</v>
      </c>
      <c r="I657" s="76" t="s">
        <v>7450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337</v>
      </c>
      <c r="F658" s="77">
        <v>44229</v>
      </c>
      <c r="G658" s="76" t="s">
        <v>7451</v>
      </c>
      <c r="H658" s="76" t="s">
        <v>6870</v>
      </c>
      <c r="I658" s="76" t="s">
        <v>7452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276</v>
      </c>
      <c r="F659" s="77">
        <v>44245</v>
      </c>
      <c r="G659" s="76" t="s">
        <v>7453</v>
      </c>
      <c r="H659" s="76" t="s">
        <v>260</v>
      </c>
      <c r="I659" s="76" t="s">
        <v>7454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637</v>
      </c>
      <c r="F660" s="77">
        <v>44255</v>
      </c>
      <c r="G660" s="76"/>
      <c r="H660" s="76"/>
      <c r="I660" s="76" t="s">
        <v>7448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337</v>
      </c>
      <c r="F661" s="77">
        <v>44279</v>
      </c>
      <c r="G661" s="76" t="s">
        <v>7492</v>
      </c>
      <c r="H661" s="76" t="s">
        <v>347</v>
      </c>
      <c r="I661" s="76" t="s">
        <v>7491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637</v>
      </c>
      <c r="F662" s="77">
        <v>44286</v>
      </c>
      <c r="G662" s="76"/>
      <c r="H662" s="76"/>
      <c r="I662" s="76" t="s">
        <v>7479</v>
      </c>
      <c r="J662" s="78">
        <v>5000</v>
      </c>
    </row>
    <row r="663" spans="1:10" x14ac:dyDescent="0.25">
      <c r="A663" s="76"/>
      <c r="B663" s="76"/>
      <c r="C663" s="76" t="s">
        <v>6344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229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285</v>
      </c>
      <c r="F665" s="77">
        <v>43692</v>
      </c>
      <c r="G665" s="76" t="s">
        <v>6343</v>
      </c>
      <c r="H665" s="76"/>
      <c r="I665" s="76" t="s">
        <v>6342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43692</v>
      </c>
      <c r="G666" s="76" t="s">
        <v>6341</v>
      </c>
      <c r="H666" s="76"/>
      <c r="I666" s="76" t="s">
        <v>6340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43692</v>
      </c>
      <c r="G667" s="76" t="s">
        <v>6339</v>
      </c>
      <c r="H667" s="76"/>
      <c r="I667" s="76" t="s">
        <v>6338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43708</v>
      </c>
      <c r="G668" s="76" t="s">
        <v>6337</v>
      </c>
      <c r="H668" s="76"/>
      <c r="I668" s="76" t="s">
        <v>6336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285</v>
      </c>
      <c r="F669" s="77">
        <v>43708</v>
      </c>
      <c r="G669" s="76" t="s">
        <v>6335</v>
      </c>
      <c r="H669" s="76"/>
      <c r="I669" s="76" t="s">
        <v>6334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276</v>
      </c>
      <c r="F670" s="77">
        <v>43722</v>
      </c>
      <c r="G670" s="76" t="s">
        <v>968</v>
      </c>
      <c r="H670" s="76" t="s">
        <v>323</v>
      </c>
      <c r="I670" s="76" t="s">
        <v>6333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43769</v>
      </c>
      <c r="G671" s="76" t="s">
        <v>342</v>
      </c>
      <c r="H671" s="76"/>
      <c r="I671" s="76" t="s">
        <v>6332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276</v>
      </c>
      <c r="F672" s="77">
        <v>43795</v>
      </c>
      <c r="G672" s="76" t="s">
        <v>6331</v>
      </c>
      <c r="H672" s="76" t="s">
        <v>266</v>
      </c>
      <c r="I672" s="76" t="s">
        <v>906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44144</v>
      </c>
      <c r="G673" s="76" t="s">
        <v>342</v>
      </c>
      <c r="H673" s="76"/>
      <c r="I673" s="76" t="s">
        <v>6330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285</v>
      </c>
      <c r="F674" s="77">
        <v>44144</v>
      </c>
      <c r="G674" s="76" t="s">
        <v>342</v>
      </c>
      <c r="H674" s="76"/>
      <c r="I674" s="76" t="s">
        <v>6329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276</v>
      </c>
      <c r="F675" s="77">
        <v>44166</v>
      </c>
      <c r="G675" s="76" t="s">
        <v>6328</v>
      </c>
      <c r="H675" s="76" t="s">
        <v>323</v>
      </c>
      <c r="I675" s="76" t="s">
        <v>6327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276</v>
      </c>
      <c r="F676" s="77">
        <v>44166</v>
      </c>
      <c r="G676" s="76" t="s">
        <v>6326</v>
      </c>
      <c r="H676" s="76" t="s">
        <v>323</v>
      </c>
      <c r="I676" s="76" t="s">
        <v>6325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637</v>
      </c>
      <c r="F677" s="77">
        <v>44439</v>
      </c>
      <c r="G677" s="76"/>
      <c r="H677" s="76"/>
      <c r="I677" s="76" t="s">
        <v>7673</v>
      </c>
      <c r="J677" s="78">
        <v>13.77</v>
      </c>
    </row>
    <row r="678" spans="1:10" x14ac:dyDescent="0.25">
      <c r="A678" s="76"/>
      <c r="B678" s="76"/>
      <c r="C678" s="76" t="s">
        <v>6324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6323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337</v>
      </c>
      <c r="F680" s="77">
        <v>43591</v>
      </c>
      <c r="G680" s="76" t="s">
        <v>6322</v>
      </c>
      <c r="H680" s="76" t="s">
        <v>6321</v>
      </c>
      <c r="I680" s="76" t="s">
        <v>6320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337</v>
      </c>
      <c r="F681" s="77">
        <v>43921</v>
      </c>
      <c r="G681" s="76" t="s">
        <v>6319</v>
      </c>
      <c r="H681" s="76" t="s">
        <v>6318</v>
      </c>
      <c r="I681" s="76" t="s">
        <v>6317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637</v>
      </c>
      <c r="F682" s="77">
        <v>44439</v>
      </c>
      <c r="G682" s="76"/>
      <c r="H682" s="76"/>
      <c r="I682" s="76" t="s">
        <v>7673</v>
      </c>
      <c r="J682" s="78">
        <v>1000</v>
      </c>
    </row>
    <row r="683" spans="1:10" x14ac:dyDescent="0.25">
      <c r="A683" s="76"/>
      <c r="B683" s="76"/>
      <c r="C683" s="76" t="s">
        <v>6316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7571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276</v>
      </c>
      <c r="F685" s="77">
        <v>44348</v>
      </c>
      <c r="G685" s="76" t="s">
        <v>7570</v>
      </c>
      <c r="H685" s="76" t="s">
        <v>7563</v>
      </c>
      <c r="I685" s="76" t="s">
        <v>7569</v>
      </c>
      <c r="J685" s="78">
        <v>-1010</v>
      </c>
    </row>
    <row r="686" spans="1:10" x14ac:dyDescent="0.25">
      <c r="A686" s="76"/>
      <c r="B686" s="76"/>
      <c r="C686" s="76" t="s">
        <v>7568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6315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637</v>
      </c>
      <c r="F688" s="77">
        <v>44134</v>
      </c>
      <c r="G688" s="76"/>
      <c r="H688" s="76"/>
      <c r="I688" s="76" t="s">
        <v>3734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637</v>
      </c>
      <c r="F689" s="77">
        <v>44134</v>
      </c>
      <c r="G689" s="76"/>
      <c r="H689" s="76"/>
      <c r="I689" s="76" t="s">
        <v>3734</v>
      </c>
      <c r="J689" s="78">
        <v>-39.299999999999997</v>
      </c>
    </row>
    <row r="690" spans="1:10" x14ac:dyDescent="0.25">
      <c r="A690" s="76"/>
      <c r="B690" s="76"/>
      <c r="C690" s="76" t="s">
        <v>6314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7671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276</v>
      </c>
      <c r="F692" s="77">
        <v>44381</v>
      </c>
      <c r="G692" s="76" t="s">
        <v>7670</v>
      </c>
      <c r="H692" s="76" t="s">
        <v>7667</v>
      </c>
      <c r="I692" s="76" t="s">
        <v>7669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276</v>
      </c>
      <c r="F693" s="77">
        <v>44428</v>
      </c>
      <c r="G693" s="76" t="s">
        <v>7682</v>
      </c>
      <c r="H693" s="76" t="s">
        <v>7667</v>
      </c>
      <c r="I693" s="76" t="s">
        <v>7669</v>
      </c>
      <c r="J693" s="78">
        <v>-8.14</v>
      </c>
    </row>
    <row r="694" spans="1:10" x14ac:dyDescent="0.25">
      <c r="A694" s="76"/>
      <c r="B694" s="76"/>
      <c r="C694" s="76" t="s">
        <v>7668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6313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337</v>
      </c>
      <c r="F696" s="77">
        <v>41568</v>
      </c>
      <c r="G696" s="76" t="s">
        <v>6051</v>
      </c>
      <c r="H696" s="76" t="s">
        <v>6050</v>
      </c>
      <c r="I696" s="76" t="s">
        <v>6312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41639</v>
      </c>
      <c r="G697" s="76" t="s">
        <v>6044</v>
      </c>
      <c r="H697" s="76"/>
      <c r="I697" s="76" t="s">
        <v>6043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285</v>
      </c>
      <c r="F698" s="77">
        <v>41915</v>
      </c>
      <c r="G698" s="76" t="s">
        <v>6035</v>
      </c>
      <c r="H698" s="76"/>
      <c r="I698" s="76" t="s">
        <v>6034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42546</v>
      </c>
      <c r="G699" s="76"/>
      <c r="H699" s="76" t="s">
        <v>6311</v>
      </c>
      <c r="I699" s="76" t="s">
        <v>6310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446</v>
      </c>
      <c r="F700" s="77">
        <v>42559</v>
      </c>
      <c r="G700" s="76"/>
      <c r="H700" s="76" t="s">
        <v>6311</v>
      </c>
      <c r="I700" s="76" t="s">
        <v>6310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276</v>
      </c>
      <c r="F701" s="77">
        <v>42793</v>
      </c>
      <c r="G701" s="76"/>
      <c r="H701" s="76" t="s">
        <v>6309</v>
      </c>
      <c r="I701" s="76" t="s">
        <v>6308</v>
      </c>
      <c r="J701" s="78">
        <v>-1533.45</v>
      </c>
    </row>
    <row r="702" spans="1:10" x14ac:dyDescent="0.25">
      <c r="A702" s="76"/>
      <c r="B702" s="76"/>
      <c r="C702" s="76" t="s">
        <v>6307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6306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285</v>
      </c>
      <c r="F704" s="77">
        <v>41486</v>
      </c>
      <c r="G704" s="76" t="s">
        <v>6055</v>
      </c>
      <c r="H704" s="76"/>
      <c r="I704" s="76" t="s">
        <v>6054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41547</v>
      </c>
      <c r="G705" s="76" t="s">
        <v>6305</v>
      </c>
      <c r="H705" s="76"/>
      <c r="I705" s="76" t="s">
        <v>6304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337</v>
      </c>
      <c r="F706" s="77">
        <v>41568</v>
      </c>
      <c r="G706" s="76" t="s">
        <v>6051</v>
      </c>
      <c r="H706" s="76" t="s">
        <v>6050</v>
      </c>
      <c r="I706" s="76" t="s">
        <v>6303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296</v>
      </c>
      <c r="F707" s="77">
        <v>41904</v>
      </c>
      <c r="G707" s="76"/>
      <c r="H707" s="76" t="s">
        <v>6302</v>
      </c>
      <c r="I707" s="76" t="s">
        <v>6301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285</v>
      </c>
      <c r="F708" s="77">
        <v>41915</v>
      </c>
      <c r="G708" s="76" t="s">
        <v>6035</v>
      </c>
      <c r="H708" s="76"/>
      <c r="I708" s="76" t="s">
        <v>6034</v>
      </c>
      <c r="J708" s="78">
        <v>500</v>
      </c>
    </row>
    <row r="709" spans="1:10" x14ac:dyDescent="0.25">
      <c r="A709" s="76"/>
      <c r="B709" s="76"/>
      <c r="C709" s="76" t="s">
        <v>6300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6299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285</v>
      </c>
      <c r="F711" s="77">
        <v>40237</v>
      </c>
      <c r="G711" s="76" t="s">
        <v>6298</v>
      </c>
      <c r="H711" s="76"/>
      <c r="I711" s="76" t="s">
        <v>6297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40329</v>
      </c>
      <c r="G712" s="76" t="s">
        <v>6189</v>
      </c>
      <c r="H712" s="76"/>
      <c r="I712" s="76" t="s">
        <v>6188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40329</v>
      </c>
      <c r="G713" s="76" t="s">
        <v>6189</v>
      </c>
      <c r="H713" s="76"/>
      <c r="I713" s="76" t="s">
        <v>6188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40421</v>
      </c>
      <c r="G714" s="76" t="s">
        <v>6296</v>
      </c>
      <c r="H714" s="76"/>
      <c r="I714" s="76" t="s">
        <v>6295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285</v>
      </c>
      <c r="F715" s="77">
        <v>40451</v>
      </c>
      <c r="G715" s="76" t="s">
        <v>6294</v>
      </c>
      <c r="H715" s="76"/>
      <c r="I715" s="76" t="s">
        <v>6293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285</v>
      </c>
      <c r="F716" s="77">
        <v>40512</v>
      </c>
      <c r="G716" s="76" t="s">
        <v>6292</v>
      </c>
      <c r="H716" s="76"/>
      <c r="I716" s="76" t="s">
        <v>6291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40543</v>
      </c>
      <c r="G717" s="76" t="s">
        <v>6290</v>
      </c>
      <c r="H717" s="76"/>
      <c r="I717" s="76" t="s">
        <v>6289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40574</v>
      </c>
      <c r="G718" s="76" t="s">
        <v>6171</v>
      </c>
      <c r="H718" s="76"/>
      <c r="I718" s="76" t="s">
        <v>6170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40574</v>
      </c>
      <c r="G719" s="76" t="s">
        <v>6171</v>
      </c>
      <c r="H719" s="76"/>
      <c r="I719" s="76" t="s">
        <v>6170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40602</v>
      </c>
      <c r="G720" s="76" t="s">
        <v>6288</v>
      </c>
      <c r="H720" s="76"/>
      <c r="I720" s="76" t="s">
        <v>6287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41029</v>
      </c>
      <c r="G721" s="76" t="s">
        <v>6286</v>
      </c>
      <c r="H721" s="76"/>
      <c r="I721" s="76" t="s">
        <v>6285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41425</v>
      </c>
      <c r="G722" s="76" t="s">
        <v>6284</v>
      </c>
      <c r="H722" s="76"/>
      <c r="I722" s="76" t="s">
        <v>6283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337</v>
      </c>
      <c r="F723" s="77">
        <v>42227</v>
      </c>
      <c r="G723" s="76" t="s">
        <v>6282</v>
      </c>
      <c r="H723" s="76" t="s">
        <v>2811</v>
      </c>
      <c r="I723" s="76" t="s">
        <v>6281</v>
      </c>
      <c r="J723" s="78">
        <v>1000</v>
      </c>
    </row>
    <row r="724" spans="1:10" x14ac:dyDescent="0.25">
      <c r="A724" s="76"/>
      <c r="B724" s="76"/>
      <c r="C724" s="76" t="s">
        <v>6280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6279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285</v>
      </c>
      <c r="F726" s="77">
        <v>41305</v>
      </c>
      <c r="G726" s="76" t="s">
        <v>6059</v>
      </c>
      <c r="H726" s="76"/>
      <c r="I726" s="76" t="s">
        <v>6058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285</v>
      </c>
      <c r="F727" s="77">
        <v>43373</v>
      </c>
      <c r="G727" s="76" t="s">
        <v>5962</v>
      </c>
      <c r="H727" s="76"/>
      <c r="I727" s="76" t="s">
        <v>6074</v>
      </c>
      <c r="J727" s="78">
        <v>-20</v>
      </c>
    </row>
    <row r="728" spans="1:10" x14ac:dyDescent="0.25">
      <c r="A728" s="76"/>
      <c r="B728" s="76"/>
      <c r="C728" s="76" t="s">
        <v>6278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6277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285</v>
      </c>
      <c r="F730" s="77">
        <v>42370</v>
      </c>
      <c r="G730" s="76" t="s">
        <v>5923</v>
      </c>
      <c r="H730" s="76"/>
      <c r="I730" s="76" t="s">
        <v>5922</v>
      </c>
      <c r="J730" s="78">
        <v>500</v>
      </c>
    </row>
    <row r="731" spans="1:10" x14ac:dyDescent="0.25">
      <c r="A731" s="76"/>
      <c r="B731" s="76"/>
      <c r="C731" s="76" t="s">
        <v>6276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6275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285</v>
      </c>
      <c r="F733" s="77">
        <v>41790</v>
      </c>
      <c r="G733" s="76" t="s">
        <v>570</v>
      </c>
      <c r="H733" s="76"/>
      <c r="I733" s="76" t="s">
        <v>569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285</v>
      </c>
      <c r="F734" s="77">
        <v>43373</v>
      </c>
      <c r="G734" s="76" t="s">
        <v>5962</v>
      </c>
      <c r="H734" s="76"/>
      <c r="I734" s="76" t="s">
        <v>6074</v>
      </c>
      <c r="J734" s="78">
        <v>-20</v>
      </c>
    </row>
    <row r="735" spans="1:10" x14ac:dyDescent="0.25">
      <c r="A735" s="76"/>
      <c r="B735" s="76"/>
      <c r="C735" s="76" t="s">
        <v>6274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6273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285</v>
      </c>
      <c r="F737" s="77">
        <v>42370</v>
      </c>
      <c r="G737" s="76" t="s">
        <v>5923</v>
      </c>
      <c r="H737" s="76"/>
      <c r="I737" s="76" t="s">
        <v>5922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285</v>
      </c>
      <c r="F738" s="77">
        <v>43373</v>
      </c>
      <c r="G738" s="76" t="s">
        <v>5962</v>
      </c>
      <c r="H738" s="76"/>
      <c r="I738" s="76" t="s">
        <v>6074</v>
      </c>
      <c r="J738" s="78">
        <v>-500</v>
      </c>
    </row>
    <row r="739" spans="1:10" x14ac:dyDescent="0.25">
      <c r="A739" s="76"/>
      <c r="B739" s="76"/>
      <c r="C739" s="76" t="s">
        <v>6272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6271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285</v>
      </c>
      <c r="F741" s="77">
        <v>41274</v>
      </c>
      <c r="G741" s="76" t="s">
        <v>6061</v>
      </c>
      <c r="H741" s="76"/>
      <c r="I741" s="76" t="s">
        <v>6060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285</v>
      </c>
      <c r="F742" s="77">
        <v>44165</v>
      </c>
      <c r="G742" s="76" t="s">
        <v>6270</v>
      </c>
      <c r="H742" s="76"/>
      <c r="I742" s="76" t="s">
        <v>6269</v>
      </c>
      <c r="J742" s="78">
        <v>-484.59</v>
      </c>
    </row>
    <row r="743" spans="1:10" x14ac:dyDescent="0.25">
      <c r="A743" s="76"/>
      <c r="B743" s="76"/>
      <c r="C743" s="76" t="s">
        <v>6268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6267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285</v>
      </c>
      <c r="F745" s="77">
        <v>42370</v>
      </c>
      <c r="G745" s="76" t="s">
        <v>5923</v>
      </c>
      <c r="H745" s="76"/>
      <c r="I745" s="76" t="s">
        <v>5922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285</v>
      </c>
      <c r="F746" s="77">
        <v>43373</v>
      </c>
      <c r="G746" s="76" t="s">
        <v>5962</v>
      </c>
      <c r="H746" s="76"/>
      <c r="I746" s="76" t="s">
        <v>6074</v>
      </c>
      <c r="J746" s="78">
        <v>-500</v>
      </c>
    </row>
    <row r="747" spans="1:10" x14ac:dyDescent="0.25">
      <c r="A747" s="76"/>
      <c r="B747" s="76"/>
      <c r="C747" s="76" t="s">
        <v>6266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6265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285</v>
      </c>
      <c r="F749" s="77">
        <v>43494</v>
      </c>
      <c r="G749" s="76" t="s">
        <v>6264</v>
      </c>
      <c r="H749" s="76"/>
      <c r="I749" s="76" t="s">
        <v>6263</v>
      </c>
      <c r="J749" s="78">
        <v>500</v>
      </c>
    </row>
    <row r="750" spans="1:10" x14ac:dyDescent="0.25">
      <c r="A750" s="76"/>
      <c r="B750" s="76"/>
      <c r="C750" s="76" t="s">
        <v>6262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6261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637</v>
      </c>
      <c r="F752" s="77">
        <v>42309</v>
      </c>
      <c r="G752" s="76"/>
      <c r="H752" s="76"/>
      <c r="I752" s="76" t="s">
        <v>637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637</v>
      </c>
      <c r="F753" s="77">
        <v>42309</v>
      </c>
      <c r="G753" s="76"/>
      <c r="H753" s="76"/>
      <c r="I753" s="76" t="s">
        <v>1173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285</v>
      </c>
      <c r="F754" s="77">
        <v>42370</v>
      </c>
      <c r="G754" s="76" t="s">
        <v>5923</v>
      </c>
      <c r="H754" s="76"/>
      <c r="I754" s="76" t="s">
        <v>5922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637</v>
      </c>
      <c r="F755" s="77">
        <v>42450</v>
      </c>
      <c r="G755" s="76"/>
      <c r="H755" s="76"/>
      <c r="I755" s="76" t="s">
        <v>6260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637</v>
      </c>
      <c r="F756" s="77">
        <v>42450</v>
      </c>
      <c r="G756" s="76"/>
      <c r="H756" s="76"/>
      <c r="I756" s="76" t="s">
        <v>1173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285</v>
      </c>
      <c r="F757" s="77">
        <v>42471</v>
      </c>
      <c r="G757" s="76" t="s">
        <v>6259</v>
      </c>
      <c r="H757" s="76" t="s">
        <v>3045</v>
      </c>
      <c r="I757" s="76" t="s">
        <v>6258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637</v>
      </c>
      <c r="F758" s="77">
        <v>42745</v>
      </c>
      <c r="G758" s="76"/>
      <c r="H758" s="76"/>
      <c r="I758" s="76" t="s">
        <v>6257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637</v>
      </c>
      <c r="F759" s="77">
        <v>42745</v>
      </c>
      <c r="G759" s="76"/>
      <c r="H759" s="76"/>
      <c r="I759" s="76" t="s">
        <v>1173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296</v>
      </c>
      <c r="F760" s="77">
        <v>42765</v>
      </c>
      <c r="G760" s="76"/>
      <c r="H760" s="76" t="s">
        <v>3017</v>
      </c>
      <c r="I760" s="76" t="s">
        <v>6256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42835</v>
      </c>
      <c r="G761" s="76"/>
      <c r="H761" s="76" t="s">
        <v>3017</v>
      </c>
      <c r="I761" s="76" t="s">
        <v>6255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42894</v>
      </c>
      <c r="G762" s="76"/>
      <c r="H762" s="76" t="s">
        <v>6254</v>
      </c>
      <c r="I762" s="76" t="s">
        <v>6253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42894</v>
      </c>
      <c r="G763" s="76"/>
      <c r="H763" s="76" t="s">
        <v>6252</v>
      </c>
      <c r="I763" s="76" t="s">
        <v>6251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42941</v>
      </c>
      <c r="G764" s="76" t="s">
        <v>6250</v>
      </c>
      <c r="H764" s="76" t="s">
        <v>5423</v>
      </c>
      <c r="I764" s="76" t="s">
        <v>6249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42978</v>
      </c>
      <c r="G765" s="76" t="s">
        <v>6247</v>
      </c>
      <c r="H765" s="76" t="s">
        <v>5423</v>
      </c>
      <c r="I765" s="76" t="s">
        <v>6248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42978</v>
      </c>
      <c r="G766" s="76" t="s">
        <v>6247</v>
      </c>
      <c r="H766" s="76" t="s">
        <v>5423</v>
      </c>
      <c r="I766" s="76" t="s">
        <v>320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43019</v>
      </c>
      <c r="G767" s="76" t="s">
        <v>6245</v>
      </c>
      <c r="H767" s="76" t="s">
        <v>5423</v>
      </c>
      <c r="I767" s="76" t="s">
        <v>6246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43019</v>
      </c>
      <c r="G768" s="76" t="s">
        <v>6245</v>
      </c>
      <c r="H768" s="76" t="s">
        <v>5423</v>
      </c>
      <c r="I768" s="76" t="s">
        <v>915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43125</v>
      </c>
      <c r="G769" s="76" t="s">
        <v>6244</v>
      </c>
      <c r="H769" s="76" t="s">
        <v>5423</v>
      </c>
      <c r="I769" s="76" t="s">
        <v>6240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43125</v>
      </c>
      <c r="G770" s="76" t="s">
        <v>6244</v>
      </c>
      <c r="H770" s="76" t="s">
        <v>5423</v>
      </c>
      <c r="I770" s="76" t="s">
        <v>320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43173</v>
      </c>
      <c r="G771" s="76" t="s">
        <v>6242</v>
      </c>
      <c r="H771" s="76" t="s">
        <v>3017</v>
      </c>
      <c r="I771" s="76" t="s">
        <v>6243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43173</v>
      </c>
      <c r="G772" s="76" t="s">
        <v>6242</v>
      </c>
      <c r="H772" s="76" t="s">
        <v>3017</v>
      </c>
      <c r="I772" s="76" t="s">
        <v>320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43278</v>
      </c>
      <c r="G773" s="76" t="s">
        <v>6241</v>
      </c>
      <c r="H773" s="76" t="s">
        <v>5423</v>
      </c>
      <c r="I773" s="76" t="s">
        <v>6240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285</v>
      </c>
      <c r="F774" s="77">
        <v>43373</v>
      </c>
      <c r="G774" s="76" t="s">
        <v>5962</v>
      </c>
      <c r="H774" s="76"/>
      <c r="I774" s="76" t="s">
        <v>5961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43465</v>
      </c>
      <c r="G775" s="76" t="s">
        <v>5379</v>
      </c>
      <c r="H775" s="76"/>
      <c r="I775" s="76" t="s">
        <v>5378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43536</v>
      </c>
      <c r="G776" s="76" t="s">
        <v>6239</v>
      </c>
      <c r="H776" s="76" t="s">
        <v>5423</v>
      </c>
      <c r="I776" s="76" t="s">
        <v>6238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285</v>
      </c>
      <c r="F777" s="77">
        <v>43646</v>
      </c>
      <c r="G777" s="76" t="s">
        <v>6237</v>
      </c>
      <c r="H777" s="76"/>
      <c r="I777" s="76" t="s">
        <v>6236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43879</v>
      </c>
      <c r="G778" s="76" t="s">
        <v>6235</v>
      </c>
      <c r="H778" s="76" t="s">
        <v>258</v>
      </c>
      <c r="I778" s="76" t="s">
        <v>6234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43976</v>
      </c>
      <c r="G779" s="76" t="s">
        <v>6233</v>
      </c>
      <c r="H779" s="76" t="s">
        <v>5423</v>
      </c>
      <c r="I779" s="76" t="s">
        <v>6232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276</v>
      </c>
      <c r="F780" s="77">
        <v>44166</v>
      </c>
      <c r="G780" s="76" t="s">
        <v>6231</v>
      </c>
      <c r="H780" s="76" t="s">
        <v>258</v>
      </c>
      <c r="I780" s="76" t="s">
        <v>6230</v>
      </c>
      <c r="J780" s="78">
        <v>-727.73</v>
      </c>
    </row>
    <row r="781" spans="1:10" x14ac:dyDescent="0.25">
      <c r="A781" s="76"/>
      <c r="B781" s="76"/>
      <c r="C781" s="76" t="s">
        <v>6229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6228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285</v>
      </c>
      <c r="F783" s="77">
        <v>42370</v>
      </c>
      <c r="G783" s="76" t="s">
        <v>5923</v>
      </c>
      <c r="H783" s="76"/>
      <c r="I783" s="76" t="s">
        <v>5922</v>
      </c>
      <c r="J783" s="78">
        <v>500</v>
      </c>
    </row>
    <row r="784" spans="1:10" x14ac:dyDescent="0.25">
      <c r="A784" s="76"/>
      <c r="B784" s="76"/>
      <c r="C784" s="76" t="s">
        <v>6227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6226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337</v>
      </c>
      <c r="F786" s="77">
        <v>41789</v>
      </c>
      <c r="G786" s="76" t="s">
        <v>2488</v>
      </c>
      <c r="H786" s="76" t="s">
        <v>4525</v>
      </c>
      <c r="I786" s="76" t="s">
        <v>6225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712</v>
      </c>
      <c r="F787" s="77">
        <v>41792</v>
      </c>
      <c r="G787" s="76" t="s">
        <v>6224</v>
      </c>
      <c r="H787" s="76" t="s">
        <v>4525</v>
      </c>
      <c r="I787" s="76" t="s">
        <v>6223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296</v>
      </c>
      <c r="F788" s="77">
        <v>41806</v>
      </c>
      <c r="G788" s="76"/>
      <c r="H788" s="76" t="s">
        <v>6219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296</v>
      </c>
      <c r="F789" s="77">
        <v>41869</v>
      </c>
      <c r="G789" s="76"/>
      <c r="H789" s="76" t="s">
        <v>6219</v>
      </c>
      <c r="I789" s="76" t="s">
        <v>6222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296</v>
      </c>
      <c r="F790" s="77">
        <v>41953</v>
      </c>
      <c r="G790" s="76"/>
      <c r="H790" s="76" t="s">
        <v>6219</v>
      </c>
      <c r="I790" s="76" t="s">
        <v>6221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637</v>
      </c>
      <c r="F791" s="77">
        <v>42181</v>
      </c>
      <c r="G791" s="76"/>
      <c r="H791" s="76" t="s">
        <v>6220</v>
      </c>
      <c r="I791" s="76" t="s">
        <v>962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637</v>
      </c>
      <c r="F792" s="77">
        <v>42181</v>
      </c>
      <c r="G792" s="76"/>
      <c r="H792" s="76"/>
      <c r="I792" s="76" t="s">
        <v>681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296</v>
      </c>
      <c r="F793" s="77">
        <v>42240</v>
      </c>
      <c r="G793" s="76" t="s">
        <v>610</v>
      </c>
      <c r="H793" s="76" t="s">
        <v>6219</v>
      </c>
      <c r="I793" s="76" t="s">
        <v>6218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296</v>
      </c>
      <c r="F794" s="77">
        <v>42240</v>
      </c>
      <c r="G794" s="76" t="s">
        <v>610</v>
      </c>
      <c r="H794" s="76" t="s">
        <v>6217</v>
      </c>
      <c r="I794" s="76" t="s">
        <v>6216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285</v>
      </c>
      <c r="F795" s="77">
        <v>42752</v>
      </c>
      <c r="G795" s="76" t="s">
        <v>6215</v>
      </c>
      <c r="H795" s="76"/>
      <c r="I795" s="76" t="s">
        <v>6214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285</v>
      </c>
      <c r="F796" s="77">
        <v>42759</v>
      </c>
      <c r="G796" s="76" t="s">
        <v>2335</v>
      </c>
      <c r="H796" s="76"/>
      <c r="I796" s="76" t="s">
        <v>6122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285</v>
      </c>
      <c r="F797" s="77">
        <v>43281</v>
      </c>
      <c r="G797" s="76" t="s">
        <v>720</v>
      </c>
      <c r="H797" s="76"/>
      <c r="I797" s="76" t="s">
        <v>719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285</v>
      </c>
      <c r="F798" s="77">
        <v>43373</v>
      </c>
      <c r="G798" s="76" t="s">
        <v>5962</v>
      </c>
      <c r="H798" s="76"/>
      <c r="I798" s="76" t="s">
        <v>6213</v>
      </c>
      <c r="J798" s="78">
        <v>1628.9</v>
      </c>
    </row>
    <row r="799" spans="1:10" x14ac:dyDescent="0.25">
      <c r="A799" s="76"/>
      <c r="B799" s="76"/>
      <c r="C799" s="76" t="s">
        <v>6212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6211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285</v>
      </c>
      <c r="F801" s="77">
        <v>43404</v>
      </c>
      <c r="G801" s="76" t="s">
        <v>6210</v>
      </c>
      <c r="H801" s="76"/>
      <c r="I801" s="76" t="s">
        <v>6209</v>
      </c>
      <c r="J801" s="78">
        <v>8000</v>
      </c>
    </row>
    <row r="802" spans="1:10" x14ac:dyDescent="0.25">
      <c r="A802" s="76"/>
      <c r="B802" s="76"/>
      <c r="C802" s="76" t="s">
        <v>6208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6207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285</v>
      </c>
      <c r="F804" s="77">
        <v>41915</v>
      </c>
      <c r="G804" s="76" t="s">
        <v>6035</v>
      </c>
      <c r="H804" s="76"/>
      <c r="I804" s="76" t="s">
        <v>6034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285</v>
      </c>
      <c r="F805" s="77">
        <v>42370</v>
      </c>
      <c r="G805" s="76" t="s">
        <v>5923</v>
      </c>
      <c r="H805" s="76"/>
      <c r="I805" s="76" t="s">
        <v>5922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296</v>
      </c>
      <c r="F806" s="77">
        <v>42495</v>
      </c>
      <c r="G806" s="76" t="s">
        <v>610</v>
      </c>
      <c r="H806" s="76" t="s">
        <v>6206</v>
      </c>
      <c r="I806" s="76" t="s">
        <v>6205</v>
      </c>
      <c r="J806" s="78">
        <v>-415.22</v>
      </c>
    </row>
    <row r="807" spans="1:10" x14ac:dyDescent="0.25">
      <c r="A807" s="76"/>
      <c r="B807" s="76"/>
      <c r="C807" s="76" t="s">
        <v>6204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6203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285</v>
      </c>
      <c r="F809" s="77">
        <v>43446</v>
      </c>
      <c r="G809" s="76" t="s">
        <v>6202</v>
      </c>
      <c r="H809" s="76"/>
      <c r="I809" s="76" t="s">
        <v>6201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637</v>
      </c>
      <c r="F810" s="77">
        <v>43465</v>
      </c>
      <c r="G810" s="76"/>
      <c r="H810" s="76"/>
      <c r="I810" s="76" t="s">
        <v>6200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637</v>
      </c>
      <c r="F811" s="77">
        <v>43465</v>
      </c>
      <c r="G811" s="76"/>
      <c r="H811" s="76"/>
      <c r="I811" s="76" t="s">
        <v>6199</v>
      </c>
      <c r="J811" s="78">
        <v>-37.299999999999997</v>
      </c>
    </row>
    <row r="812" spans="1:10" x14ac:dyDescent="0.25">
      <c r="A812" s="76"/>
      <c r="B812" s="76"/>
      <c r="C812" s="76" t="s">
        <v>6198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6197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285</v>
      </c>
      <c r="F814" s="77">
        <v>42370</v>
      </c>
      <c r="G814" s="76" t="s">
        <v>5923</v>
      </c>
      <c r="H814" s="76"/>
      <c r="I814" s="76" t="s">
        <v>5922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296</v>
      </c>
      <c r="F815" s="77">
        <v>42513</v>
      </c>
      <c r="G815" s="76"/>
      <c r="H815" s="76" t="s">
        <v>3856</v>
      </c>
      <c r="I815" s="76" t="s">
        <v>6196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296</v>
      </c>
      <c r="F816" s="77">
        <v>42590</v>
      </c>
      <c r="G816" s="76"/>
      <c r="H816" s="76" t="s">
        <v>5117</v>
      </c>
      <c r="I816" s="76" t="s">
        <v>6195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296</v>
      </c>
      <c r="F817" s="77">
        <v>42670</v>
      </c>
      <c r="G817" s="76"/>
      <c r="H817" s="76" t="s">
        <v>5117</v>
      </c>
      <c r="I817" s="76" t="s">
        <v>6194</v>
      </c>
      <c r="J817" s="78">
        <v>-112.34</v>
      </c>
    </row>
    <row r="818" spans="1:10" x14ac:dyDescent="0.25">
      <c r="A818" s="76"/>
      <c r="B818" s="76"/>
      <c r="C818" s="76" t="s">
        <v>6193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6192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285</v>
      </c>
      <c r="F820" s="77">
        <v>42370</v>
      </c>
      <c r="G820" s="76" t="s">
        <v>5923</v>
      </c>
      <c r="H820" s="76"/>
      <c r="I820" s="76" t="s">
        <v>5922</v>
      </c>
      <c r="J820" s="78">
        <v>500</v>
      </c>
    </row>
    <row r="821" spans="1:10" x14ac:dyDescent="0.25">
      <c r="A821" s="76"/>
      <c r="B821" s="76"/>
      <c r="C821" s="76" t="s">
        <v>6191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6190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285</v>
      </c>
      <c r="F823" s="77">
        <v>40329</v>
      </c>
      <c r="G823" s="76" t="s">
        <v>6189</v>
      </c>
      <c r="H823" s="76"/>
      <c r="I823" s="76" t="s">
        <v>6188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285</v>
      </c>
      <c r="F824" s="77">
        <v>40602</v>
      </c>
      <c r="G824" s="76" t="s">
        <v>838</v>
      </c>
      <c r="H824" s="76"/>
      <c r="I824" s="76" t="s">
        <v>837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285</v>
      </c>
      <c r="F825" s="77">
        <v>41274</v>
      </c>
      <c r="G825" s="76" t="s">
        <v>6061</v>
      </c>
      <c r="H825" s="76"/>
      <c r="I825" s="76" t="s">
        <v>6060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285</v>
      </c>
      <c r="F826" s="77">
        <v>41297</v>
      </c>
      <c r="G826" s="76" t="s">
        <v>6187</v>
      </c>
      <c r="H826" s="76"/>
      <c r="I826" s="76" t="s">
        <v>6186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285</v>
      </c>
      <c r="F827" s="77">
        <v>41394</v>
      </c>
      <c r="G827" s="76" t="s">
        <v>6185</v>
      </c>
      <c r="H827" s="76"/>
      <c r="I827" s="76" t="s">
        <v>6184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285</v>
      </c>
      <c r="F828" s="77">
        <v>41478</v>
      </c>
      <c r="G828" s="76" t="s">
        <v>6183</v>
      </c>
      <c r="H828" s="76"/>
      <c r="I828" s="76" t="s">
        <v>6182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285</v>
      </c>
      <c r="F829" s="77">
        <v>41517</v>
      </c>
      <c r="G829" s="76" t="s">
        <v>6053</v>
      </c>
      <c r="H829" s="76"/>
      <c r="I829" s="76" t="s">
        <v>6052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285</v>
      </c>
      <c r="F830" s="77">
        <v>41608</v>
      </c>
      <c r="G830" s="76" t="s">
        <v>6046</v>
      </c>
      <c r="H830" s="76"/>
      <c r="I830" s="76" t="s">
        <v>6045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41639</v>
      </c>
      <c r="G831" s="76" t="s">
        <v>6044</v>
      </c>
      <c r="H831" s="76"/>
      <c r="I831" s="76" t="s">
        <v>6043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296</v>
      </c>
      <c r="F832" s="77">
        <v>41764</v>
      </c>
      <c r="G832" s="76" t="s">
        <v>610</v>
      </c>
      <c r="H832" s="76" t="s">
        <v>2381</v>
      </c>
      <c r="I832" s="76" t="s">
        <v>6181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296</v>
      </c>
      <c r="F833" s="77">
        <v>41878</v>
      </c>
      <c r="G833" s="76"/>
      <c r="H833" s="76" t="s">
        <v>6180</v>
      </c>
      <c r="I833" s="76" t="s">
        <v>6179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296</v>
      </c>
      <c r="F834" s="77">
        <v>41878</v>
      </c>
      <c r="G834" s="76"/>
      <c r="H834" s="76" t="s">
        <v>6180</v>
      </c>
      <c r="I834" s="76" t="s">
        <v>6179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296</v>
      </c>
      <c r="F835" s="77">
        <v>41891</v>
      </c>
      <c r="G835" s="76" t="s">
        <v>610</v>
      </c>
      <c r="H835" s="76" t="s">
        <v>2381</v>
      </c>
      <c r="I835" s="76" t="s">
        <v>6178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296</v>
      </c>
      <c r="F836" s="77">
        <v>41897</v>
      </c>
      <c r="G836" s="76" t="s">
        <v>610</v>
      </c>
      <c r="H836" s="76" t="s">
        <v>2381</v>
      </c>
      <c r="I836" s="76" t="s">
        <v>6178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296</v>
      </c>
      <c r="F837" s="77">
        <v>41904</v>
      </c>
      <c r="G837" s="76" t="s">
        <v>610</v>
      </c>
      <c r="H837" s="76" t="s">
        <v>2381</v>
      </c>
      <c r="I837" s="76" t="s">
        <v>6178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296</v>
      </c>
      <c r="F838" s="77">
        <v>41911</v>
      </c>
      <c r="G838" s="76" t="s">
        <v>610</v>
      </c>
      <c r="H838" s="76" t="s">
        <v>2381</v>
      </c>
      <c r="I838" s="76" t="s">
        <v>6178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285</v>
      </c>
      <c r="F839" s="77">
        <v>42370</v>
      </c>
      <c r="G839" s="76" t="s">
        <v>5923</v>
      </c>
      <c r="H839" s="76"/>
      <c r="I839" s="76" t="s">
        <v>5922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285</v>
      </c>
      <c r="F840" s="77">
        <v>43373</v>
      </c>
      <c r="G840" s="76" t="s">
        <v>5962</v>
      </c>
      <c r="H840" s="76"/>
      <c r="I840" s="76" t="s">
        <v>6074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276</v>
      </c>
      <c r="F841" s="77">
        <v>44012</v>
      </c>
      <c r="G841" s="76" t="s">
        <v>6177</v>
      </c>
      <c r="H841" s="76" t="s">
        <v>2381</v>
      </c>
      <c r="I841" s="76" t="s">
        <v>6176</v>
      </c>
      <c r="J841" s="78">
        <v>-200</v>
      </c>
    </row>
    <row r="842" spans="1:10" x14ac:dyDescent="0.25">
      <c r="A842" s="76"/>
      <c r="B842" s="76"/>
      <c r="C842" s="76" t="s">
        <v>6175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6174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285</v>
      </c>
      <c r="F844" s="77">
        <v>40179</v>
      </c>
      <c r="G844" s="76" t="s">
        <v>6173</v>
      </c>
      <c r="H844" s="76"/>
      <c r="I844" s="76" t="s">
        <v>6172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285</v>
      </c>
      <c r="F845" s="77">
        <v>40574</v>
      </c>
      <c r="G845" s="76" t="s">
        <v>6171</v>
      </c>
      <c r="H845" s="76"/>
      <c r="I845" s="76" t="s">
        <v>6170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285</v>
      </c>
      <c r="F846" s="77">
        <v>41983</v>
      </c>
      <c r="G846" s="76" t="s">
        <v>2951</v>
      </c>
      <c r="H846" s="76" t="s">
        <v>247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42910</v>
      </c>
      <c r="G847" s="76"/>
      <c r="H847" s="76" t="s">
        <v>6169</v>
      </c>
      <c r="I847" s="76" t="s">
        <v>6168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637</v>
      </c>
      <c r="F848" s="77">
        <v>43069</v>
      </c>
      <c r="G848" s="76"/>
      <c r="H848" s="76"/>
      <c r="I848" s="76" t="s">
        <v>6167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285</v>
      </c>
      <c r="F849" s="77">
        <v>43100</v>
      </c>
      <c r="G849" s="76" t="s">
        <v>2218</v>
      </c>
      <c r="H849" s="76"/>
      <c r="I849" s="76" t="s">
        <v>2219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285</v>
      </c>
      <c r="F850" s="77">
        <v>43281</v>
      </c>
      <c r="G850" s="76" t="s">
        <v>720</v>
      </c>
      <c r="H850" s="76"/>
      <c r="I850" s="76" t="s">
        <v>719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637</v>
      </c>
      <c r="F851" s="77">
        <v>44227</v>
      </c>
      <c r="G851" s="76"/>
      <c r="H851" s="76"/>
      <c r="I851" s="76" t="s">
        <v>832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637</v>
      </c>
      <c r="F852" s="77">
        <v>44347</v>
      </c>
      <c r="G852" s="76"/>
      <c r="H852" s="76"/>
      <c r="I852" s="76" t="s">
        <v>7528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337</v>
      </c>
      <c r="F853" s="77">
        <v>44357</v>
      </c>
      <c r="G853" s="76" t="s">
        <v>7567</v>
      </c>
      <c r="H853" s="76" t="s">
        <v>7548</v>
      </c>
      <c r="I853" s="76" t="s">
        <v>7566</v>
      </c>
      <c r="J853" s="78">
        <v>5000</v>
      </c>
    </row>
    <row r="854" spans="1:10" x14ac:dyDescent="0.25">
      <c r="A854" s="76"/>
      <c r="B854" s="76"/>
      <c r="C854" s="76" t="s">
        <v>6166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6165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285</v>
      </c>
      <c r="F856" s="77">
        <v>42370</v>
      </c>
      <c r="G856" s="76" t="s">
        <v>5923</v>
      </c>
      <c r="H856" s="76"/>
      <c r="I856" s="76" t="s">
        <v>5922</v>
      </c>
      <c r="J856" s="78">
        <v>500</v>
      </c>
    </row>
    <row r="857" spans="1:10" x14ac:dyDescent="0.25">
      <c r="A857" s="76"/>
      <c r="B857" s="76"/>
      <c r="C857" s="76" t="s">
        <v>6164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6138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285</v>
      </c>
      <c r="F859" s="77">
        <v>42370</v>
      </c>
      <c r="G859" s="76" t="s">
        <v>5923</v>
      </c>
      <c r="H859" s="76"/>
      <c r="I859" s="76" t="s">
        <v>5922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285</v>
      </c>
      <c r="F860" s="77">
        <v>42947</v>
      </c>
      <c r="G860" s="76" t="s">
        <v>3374</v>
      </c>
      <c r="H860" s="76"/>
      <c r="I860" s="76" t="s">
        <v>6163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42983</v>
      </c>
      <c r="G861" s="76" t="s">
        <v>6138</v>
      </c>
      <c r="H861" s="76" t="s">
        <v>6159</v>
      </c>
      <c r="I861" s="76" t="s">
        <v>6162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276</v>
      </c>
      <c r="F862" s="77">
        <v>42983</v>
      </c>
      <c r="G862" s="76" t="s">
        <v>6138</v>
      </c>
      <c r="H862" s="76" t="s">
        <v>6158</v>
      </c>
      <c r="I862" s="76" t="s">
        <v>6162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276</v>
      </c>
      <c r="F863" s="77">
        <v>42983</v>
      </c>
      <c r="G863" s="76" t="s">
        <v>6138</v>
      </c>
      <c r="H863" s="76" t="s">
        <v>6157</v>
      </c>
      <c r="I863" s="76" t="s">
        <v>6162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276</v>
      </c>
      <c r="F864" s="77">
        <v>42983</v>
      </c>
      <c r="G864" s="76" t="s">
        <v>6138</v>
      </c>
      <c r="H864" s="76" t="s">
        <v>6155</v>
      </c>
      <c r="I864" s="76" t="s">
        <v>6162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276</v>
      </c>
      <c r="F865" s="77">
        <v>42983</v>
      </c>
      <c r="G865" s="76" t="s">
        <v>6138</v>
      </c>
      <c r="H865" s="76" t="s">
        <v>6154</v>
      </c>
      <c r="I865" s="76" t="s">
        <v>6162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276</v>
      </c>
      <c r="F866" s="77">
        <v>42983</v>
      </c>
      <c r="G866" s="76" t="s">
        <v>6138</v>
      </c>
      <c r="H866" s="76" t="s">
        <v>6153</v>
      </c>
      <c r="I866" s="76" t="s">
        <v>6162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276</v>
      </c>
      <c r="F867" s="77">
        <v>42983</v>
      </c>
      <c r="G867" s="76" t="s">
        <v>6138</v>
      </c>
      <c r="H867" s="76" t="s">
        <v>6152</v>
      </c>
      <c r="I867" s="76" t="s">
        <v>6162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276</v>
      </c>
      <c r="F868" s="77">
        <v>42983</v>
      </c>
      <c r="G868" s="76" t="s">
        <v>6138</v>
      </c>
      <c r="H868" s="76" t="s">
        <v>6151</v>
      </c>
      <c r="I868" s="76" t="s">
        <v>6162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276</v>
      </c>
      <c r="F869" s="77">
        <v>42983</v>
      </c>
      <c r="G869" s="76" t="s">
        <v>6138</v>
      </c>
      <c r="H869" s="76" t="s">
        <v>6150</v>
      </c>
      <c r="I869" s="76" t="s">
        <v>6161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276</v>
      </c>
      <c r="F870" s="77">
        <v>42983</v>
      </c>
      <c r="G870" s="76" t="s">
        <v>6138</v>
      </c>
      <c r="H870" s="76" t="s">
        <v>6149</v>
      </c>
      <c r="I870" s="76" t="s">
        <v>6161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276</v>
      </c>
      <c r="F871" s="77">
        <v>42983</v>
      </c>
      <c r="G871" s="76" t="s">
        <v>6138</v>
      </c>
      <c r="H871" s="76" t="s">
        <v>6148</v>
      </c>
      <c r="I871" s="76" t="s">
        <v>6161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276</v>
      </c>
      <c r="F872" s="77">
        <v>42983</v>
      </c>
      <c r="G872" s="76" t="s">
        <v>6138</v>
      </c>
      <c r="H872" s="76" t="s">
        <v>6146</v>
      </c>
      <c r="I872" s="76" t="s">
        <v>6161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276</v>
      </c>
      <c r="F873" s="77">
        <v>42983</v>
      </c>
      <c r="G873" s="76" t="s">
        <v>6138</v>
      </c>
      <c r="H873" s="76" t="s">
        <v>6144</v>
      </c>
      <c r="I873" s="76" t="s">
        <v>6161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276</v>
      </c>
      <c r="F874" s="77">
        <v>42983</v>
      </c>
      <c r="G874" s="76" t="s">
        <v>6138</v>
      </c>
      <c r="H874" s="76" t="s">
        <v>6143</v>
      </c>
      <c r="I874" s="76" t="s">
        <v>6161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276</v>
      </c>
      <c r="F875" s="77">
        <v>42983</v>
      </c>
      <c r="G875" s="76" t="s">
        <v>6138</v>
      </c>
      <c r="H875" s="76" t="s">
        <v>6142</v>
      </c>
      <c r="I875" s="76" t="s">
        <v>6160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276</v>
      </c>
      <c r="F876" s="77">
        <v>42983</v>
      </c>
      <c r="G876" s="76" t="s">
        <v>6138</v>
      </c>
      <c r="H876" s="76" t="s">
        <v>6141</v>
      </c>
      <c r="I876" s="76" t="s">
        <v>6160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276</v>
      </c>
      <c r="F877" s="77">
        <v>42983</v>
      </c>
      <c r="G877" s="76" t="s">
        <v>6138</v>
      </c>
      <c r="H877" s="76" t="s">
        <v>6134</v>
      </c>
      <c r="I877" s="76" t="s">
        <v>6160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276</v>
      </c>
      <c r="F878" s="77">
        <v>42983</v>
      </c>
      <c r="G878" s="76" t="s">
        <v>6138</v>
      </c>
      <c r="H878" s="76" t="s">
        <v>6140</v>
      </c>
      <c r="I878" s="76" t="s">
        <v>6160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276</v>
      </c>
      <c r="F879" s="77">
        <v>42983</v>
      </c>
      <c r="G879" s="76" t="s">
        <v>6138</v>
      </c>
      <c r="H879" s="76" t="s">
        <v>6139</v>
      </c>
      <c r="I879" s="76" t="s">
        <v>6160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276</v>
      </c>
      <c r="F880" s="77">
        <v>42983</v>
      </c>
      <c r="G880" s="76" t="s">
        <v>6138</v>
      </c>
      <c r="H880" s="76" t="s">
        <v>6137</v>
      </c>
      <c r="I880" s="76" t="s">
        <v>6160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276</v>
      </c>
      <c r="F881" s="77">
        <v>42983</v>
      </c>
      <c r="G881" s="76" t="s">
        <v>6138</v>
      </c>
      <c r="H881" s="76" t="s">
        <v>6159</v>
      </c>
      <c r="I881" s="76" t="s">
        <v>5926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276</v>
      </c>
      <c r="F882" s="77">
        <v>42983</v>
      </c>
      <c r="G882" s="76" t="s">
        <v>6138</v>
      </c>
      <c r="H882" s="76" t="s">
        <v>6158</v>
      </c>
      <c r="I882" s="76" t="s">
        <v>5926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276</v>
      </c>
      <c r="F883" s="77">
        <v>42983</v>
      </c>
      <c r="G883" s="76" t="s">
        <v>6138</v>
      </c>
      <c r="H883" s="76" t="s">
        <v>6157</v>
      </c>
      <c r="I883" s="76" t="s">
        <v>6156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276</v>
      </c>
      <c r="F884" s="77">
        <v>42983</v>
      </c>
      <c r="G884" s="76" t="s">
        <v>6138</v>
      </c>
      <c r="H884" s="76" t="s">
        <v>6155</v>
      </c>
      <c r="I884" s="76" t="s">
        <v>5926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276</v>
      </c>
      <c r="F885" s="77">
        <v>42983</v>
      </c>
      <c r="G885" s="76" t="s">
        <v>6138</v>
      </c>
      <c r="H885" s="76" t="s">
        <v>6154</v>
      </c>
      <c r="I885" s="76" t="s">
        <v>5926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276</v>
      </c>
      <c r="F886" s="77">
        <v>42983</v>
      </c>
      <c r="G886" s="76" t="s">
        <v>6138</v>
      </c>
      <c r="H886" s="76" t="s">
        <v>6153</v>
      </c>
      <c r="I886" s="76" t="s">
        <v>5926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42983</v>
      </c>
      <c r="G887" s="76" t="s">
        <v>6138</v>
      </c>
      <c r="H887" s="76" t="s">
        <v>6152</v>
      </c>
      <c r="I887" s="76" t="s">
        <v>5926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42983</v>
      </c>
      <c r="G888" s="76" t="s">
        <v>6138</v>
      </c>
      <c r="H888" s="76" t="s">
        <v>6151</v>
      </c>
      <c r="I888" s="76" t="s">
        <v>5926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42983</v>
      </c>
      <c r="G889" s="76" t="s">
        <v>6138</v>
      </c>
      <c r="H889" s="76" t="s">
        <v>6150</v>
      </c>
      <c r="I889" s="76" t="s">
        <v>6147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276</v>
      </c>
      <c r="F890" s="77">
        <v>42983</v>
      </c>
      <c r="G890" s="76" t="s">
        <v>6138</v>
      </c>
      <c r="H890" s="76" t="s">
        <v>6149</v>
      </c>
      <c r="I890" s="76" t="s">
        <v>6147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42983</v>
      </c>
      <c r="G891" s="76" t="s">
        <v>6138</v>
      </c>
      <c r="H891" s="76" t="s">
        <v>6148</v>
      </c>
      <c r="I891" s="76" t="s">
        <v>6147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276</v>
      </c>
      <c r="F892" s="77">
        <v>42983</v>
      </c>
      <c r="G892" s="76" t="s">
        <v>6138</v>
      </c>
      <c r="H892" s="76" t="s">
        <v>6146</v>
      </c>
      <c r="I892" s="76" t="s">
        <v>6145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276</v>
      </c>
      <c r="F893" s="77">
        <v>42983</v>
      </c>
      <c r="G893" s="76" t="s">
        <v>6138</v>
      </c>
      <c r="H893" s="76" t="s">
        <v>6144</v>
      </c>
      <c r="I893" s="76" t="s">
        <v>6136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276</v>
      </c>
      <c r="F894" s="77">
        <v>42983</v>
      </c>
      <c r="G894" s="76" t="s">
        <v>6138</v>
      </c>
      <c r="H894" s="76" t="s">
        <v>6143</v>
      </c>
      <c r="I894" s="76" t="s">
        <v>6136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276</v>
      </c>
      <c r="F895" s="77">
        <v>42983</v>
      </c>
      <c r="G895" s="76" t="s">
        <v>6138</v>
      </c>
      <c r="H895" s="76" t="s">
        <v>6142</v>
      </c>
      <c r="I895" s="76" t="s">
        <v>6136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276</v>
      </c>
      <c r="F896" s="77">
        <v>42983</v>
      </c>
      <c r="G896" s="76" t="s">
        <v>6138</v>
      </c>
      <c r="H896" s="76" t="s">
        <v>6141</v>
      </c>
      <c r="I896" s="76" t="s">
        <v>6136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276</v>
      </c>
      <c r="F897" s="77">
        <v>42983</v>
      </c>
      <c r="G897" s="76" t="s">
        <v>6138</v>
      </c>
      <c r="H897" s="76" t="s">
        <v>6134</v>
      </c>
      <c r="I897" s="76" t="s">
        <v>6136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276</v>
      </c>
      <c r="F898" s="77">
        <v>42983</v>
      </c>
      <c r="G898" s="76" t="s">
        <v>6138</v>
      </c>
      <c r="H898" s="76" t="s">
        <v>6140</v>
      </c>
      <c r="I898" s="76" t="s">
        <v>6136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276</v>
      </c>
      <c r="F899" s="77">
        <v>42983</v>
      </c>
      <c r="G899" s="76" t="s">
        <v>6138</v>
      </c>
      <c r="H899" s="76" t="s">
        <v>6139</v>
      </c>
      <c r="I899" s="76" t="s">
        <v>6136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276</v>
      </c>
      <c r="F900" s="77">
        <v>42983</v>
      </c>
      <c r="G900" s="76" t="s">
        <v>6138</v>
      </c>
      <c r="H900" s="76" t="s">
        <v>6137</v>
      </c>
      <c r="I900" s="76" t="s">
        <v>6136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43373</v>
      </c>
      <c r="G901" s="76" t="s">
        <v>5962</v>
      </c>
      <c r="H901" s="76"/>
      <c r="I901" s="76" t="s">
        <v>6135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285</v>
      </c>
      <c r="F902" s="77">
        <v>43455</v>
      </c>
      <c r="G902" s="76" t="s">
        <v>6134</v>
      </c>
      <c r="H902" s="76"/>
      <c r="I902" s="76" t="s">
        <v>6133</v>
      </c>
      <c r="J902" s="78">
        <v>76.13</v>
      </c>
    </row>
    <row r="903" spans="1:10" x14ac:dyDescent="0.25">
      <c r="A903" s="76"/>
      <c r="B903" s="76"/>
      <c r="C903" s="76" t="s">
        <v>6132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6131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285</v>
      </c>
      <c r="F905" s="77">
        <v>42370</v>
      </c>
      <c r="G905" s="76" t="s">
        <v>5923</v>
      </c>
      <c r="H905" s="76"/>
      <c r="I905" s="76" t="s">
        <v>5922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42522</v>
      </c>
      <c r="G906" s="76" t="s">
        <v>3803</v>
      </c>
      <c r="H906" s="76" t="s">
        <v>5098</v>
      </c>
      <c r="I906" s="76" t="s">
        <v>5104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296</v>
      </c>
      <c r="F907" s="77">
        <v>42579</v>
      </c>
      <c r="G907" s="76"/>
      <c r="H907" s="76" t="s">
        <v>6130</v>
      </c>
      <c r="I907" s="76" t="s">
        <v>6129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296</v>
      </c>
      <c r="F908" s="77">
        <v>42583</v>
      </c>
      <c r="G908" s="76"/>
      <c r="H908" s="76" t="s">
        <v>6128</v>
      </c>
      <c r="I908" s="76" t="s">
        <v>6127</v>
      </c>
      <c r="J908" s="78">
        <v>-250</v>
      </c>
    </row>
    <row r="909" spans="1:10" x14ac:dyDescent="0.25">
      <c r="A909" s="76"/>
      <c r="B909" s="76"/>
      <c r="C909" s="76" t="s">
        <v>6126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6125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285</v>
      </c>
      <c r="F911" s="77">
        <v>42711</v>
      </c>
      <c r="G911" s="76" t="s">
        <v>2346</v>
      </c>
      <c r="H911" s="76"/>
      <c r="I911" s="76" t="s">
        <v>2345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296</v>
      </c>
      <c r="F912" s="77">
        <v>42738</v>
      </c>
      <c r="G912" s="76"/>
      <c r="H912" s="76" t="s">
        <v>6124</v>
      </c>
      <c r="I912" s="76" t="s">
        <v>6123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42759</v>
      </c>
      <c r="G913" s="76" t="s">
        <v>2335</v>
      </c>
      <c r="H913" s="76"/>
      <c r="I913" s="76" t="s">
        <v>6122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296</v>
      </c>
      <c r="F914" s="77">
        <v>42765</v>
      </c>
      <c r="G914" s="76"/>
      <c r="H914" s="76" t="s">
        <v>2295</v>
      </c>
      <c r="I914" s="76" t="s">
        <v>6121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276</v>
      </c>
      <c r="F915" s="77">
        <v>42974</v>
      </c>
      <c r="G915" s="76" t="s">
        <v>6120</v>
      </c>
      <c r="H915" s="76" t="s">
        <v>2295</v>
      </c>
      <c r="I915" s="76" t="s">
        <v>6119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276</v>
      </c>
      <c r="F916" s="77">
        <v>43003</v>
      </c>
      <c r="G916" s="76" t="s">
        <v>6118</v>
      </c>
      <c r="H916" s="76" t="s">
        <v>2320</v>
      </c>
      <c r="I916" s="76" t="s">
        <v>6117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276</v>
      </c>
      <c r="F917" s="77">
        <v>43389</v>
      </c>
      <c r="G917" s="76" t="s">
        <v>6116</v>
      </c>
      <c r="H917" s="76" t="s">
        <v>2295</v>
      </c>
      <c r="I917" s="76" t="s">
        <v>6115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285</v>
      </c>
      <c r="F918" s="77">
        <v>44166</v>
      </c>
      <c r="G918" s="76" t="s">
        <v>6114</v>
      </c>
      <c r="H918" s="76"/>
      <c r="I918" s="76" t="s">
        <v>6113</v>
      </c>
      <c r="J918" s="78">
        <v>-5139.49</v>
      </c>
    </row>
    <row r="919" spans="1:10" x14ac:dyDescent="0.25">
      <c r="A919" s="76"/>
      <c r="B919" s="76"/>
      <c r="C919" s="76" t="s">
        <v>6112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6111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285</v>
      </c>
      <c r="F921" s="77">
        <v>42370</v>
      </c>
      <c r="G921" s="76" t="s">
        <v>5923</v>
      </c>
      <c r="H921" s="76"/>
      <c r="I921" s="76" t="s">
        <v>5922</v>
      </c>
      <c r="J921" s="78">
        <v>500</v>
      </c>
    </row>
    <row r="922" spans="1:10" x14ac:dyDescent="0.25">
      <c r="A922" s="76"/>
      <c r="B922" s="76"/>
      <c r="C922" s="76" t="s">
        <v>6110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6109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285</v>
      </c>
      <c r="F924" s="77">
        <v>41274</v>
      </c>
      <c r="G924" s="76" t="s">
        <v>6061</v>
      </c>
      <c r="H924" s="76"/>
      <c r="I924" s="76" t="s">
        <v>6060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41639</v>
      </c>
      <c r="G925" s="76" t="s">
        <v>6044</v>
      </c>
      <c r="H925" s="76"/>
      <c r="I925" s="76" t="s">
        <v>6043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41670</v>
      </c>
      <c r="G926" s="76" t="s">
        <v>6108</v>
      </c>
      <c r="H926" s="76"/>
      <c r="I926" s="76" t="s">
        <v>6107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41915</v>
      </c>
      <c r="G927" s="76" t="s">
        <v>6035</v>
      </c>
      <c r="H927" s="76"/>
      <c r="I927" s="76" t="s">
        <v>6034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42370</v>
      </c>
      <c r="G928" s="76" t="s">
        <v>5923</v>
      </c>
      <c r="H928" s="76"/>
      <c r="I928" s="76" t="s">
        <v>5922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296</v>
      </c>
      <c r="F929" s="77">
        <v>42670</v>
      </c>
      <c r="G929" s="76" t="s">
        <v>610</v>
      </c>
      <c r="H929" s="76" t="s">
        <v>6106</v>
      </c>
      <c r="I929" s="76" t="s">
        <v>6105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296</v>
      </c>
      <c r="F930" s="77">
        <v>42702</v>
      </c>
      <c r="G930" s="76"/>
      <c r="H930" s="76" t="s">
        <v>6104</v>
      </c>
      <c r="I930" s="76" t="s">
        <v>6103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276</v>
      </c>
      <c r="F931" s="77">
        <v>43265</v>
      </c>
      <c r="G931" s="76" t="s">
        <v>6102</v>
      </c>
      <c r="H931" s="76" t="s">
        <v>6092</v>
      </c>
      <c r="I931" s="76" t="s">
        <v>6101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276</v>
      </c>
      <c r="F932" s="77">
        <v>43278</v>
      </c>
      <c r="G932" s="76" t="s">
        <v>6100</v>
      </c>
      <c r="H932" s="76" t="s">
        <v>6092</v>
      </c>
      <c r="I932" s="76" t="s">
        <v>6099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276</v>
      </c>
      <c r="F933" s="77">
        <v>43312</v>
      </c>
      <c r="G933" s="76" t="s">
        <v>6098</v>
      </c>
      <c r="H933" s="76" t="s">
        <v>6097</v>
      </c>
      <c r="I933" s="76" t="s">
        <v>6096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276</v>
      </c>
      <c r="F934" s="77">
        <v>43342</v>
      </c>
      <c r="G934" s="76" t="s">
        <v>6095</v>
      </c>
      <c r="H934" s="76" t="s">
        <v>6092</v>
      </c>
      <c r="I934" s="76" t="s">
        <v>6094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276</v>
      </c>
      <c r="F935" s="77">
        <v>43342</v>
      </c>
      <c r="G935" s="76" t="s">
        <v>6093</v>
      </c>
      <c r="H935" s="76" t="s">
        <v>6092</v>
      </c>
      <c r="I935" s="76" t="s">
        <v>6091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43982</v>
      </c>
      <c r="G936" s="76" t="s">
        <v>6090</v>
      </c>
      <c r="H936" s="76"/>
      <c r="I936" s="76" t="s">
        <v>6089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637</v>
      </c>
      <c r="F937" s="77">
        <v>44196</v>
      </c>
      <c r="G937" s="76"/>
      <c r="H937" s="76"/>
      <c r="I937" s="76" t="s">
        <v>5135</v>
      </c>
      <c r="J937" s="78">
        <v>10</v>
      </c>
    </row>
    <row r="938" spans="1:10" x14ac:dyDescent="0.25">
      <c r="A938" s="76"/>
      <c r="B938" s="76"/>
      <c r="C938" s="76" t="s">
        <v>6088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6087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285</v>
      </c>
      <c r="F940" s="77">
        <v>41029</v>
      </c>
      <c r="G940" s="76" t="s">
        <v>519</v>
      </c>
      <c r="H940" s="76"/>
      <c r="I940" s="76" t="s">
        <v>518</v>
      </c>
      <c r="J940" s="78">
        <v>20</v>
      </c>
    </row>
    <row r="941" spans="1:10" x14ac:dyDescent="0.25">
      <c r="A941" s="76"/>
      <c r="B941" s="76"/>
      <c r="C941" s="76" t="s">
        <v>6086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6085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285</v>
      </c>
      <c r="F943" s="77">
        <v>42370</v>
      </c>
      <c r="G943" s="76" t="s">
        <v>5923</v>
      </c>
      <c r="H943" s="76"/>
      <c r="I943" s="76" t="s">
        <v>5922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285</v>
      </c>
      <c r="F944" s="77">
        <v>43373</v>
      </c>
      <c r="G944" s="76" t="s">
        <v>5962</v>
      </c>
      <c r="H944" s="76"/>
      <c r="I944" s="76" t="s">
        <v>6074</v>
      </c>
      <c r="J944" s="78">
        <v>-500</v>
      </c>
    </row>
    <row r="945" spans="1:10" x14ac:dyDescent="0.25">
      <c r="A945" s="76"/>
      <c r="B945" s="76"/>
      <c r="C945" s="76" t="s">
        <v>6084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6083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285</v>
      </c>
      <c r="F947" s="77">
        <v>42165</v>
      </c>
      <c r="G947" s="76" t="s">
        <v>6082</v>
      </c>
      <c r="H947" s="76" t="s">
        <v>6081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42600</v>
      </c>
      <c r="G948" s="76" t="s">
        <v>3182</v>
      </c>
      <c r="H948" s="76" t="s">
        <v>6081</v>
      </c>
      <c r="I948" s="76" t="s">
        <v>6080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637</v>
      </c>
      <c r="F949" s="77">
        <v>42636</v>
      </c>
      <c r="G949" s="76"/>
      <c r="H949" s="76"/>
      <c r="I949" s="76" t="s">
        <v>6079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637</v>
      </c>
      <c r="F950" s="77">
        <v>42636</v>
      </c>
      <c r="G950" s="76"/>
      <c r="H950" s="76"/>
      <c r="I950" s="76" t="s">
        <v>320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637</v>
      </c>
      <c r="F951" s="77">
        <v>42640</v>
      </c>
      <c r="G951" s="76"/>
      <c r="H951" s="76"/>
      <c r="I951" s="76" t="s">
        <v>6079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637</v>
      </c>
      <c r="F952" s="77">
        <v>42640</v>
      </c>
      <c r="G952" s="76"/>
      <c r="H952" s="76"/>
      <c r="I952" s="76" t="s">
        <v>320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285</v>
      </c>
      <c r="F953" s="77">
        <v>42695</v>
      </c>
      <c r="G953" s="76" t="s">
        <v>6078</v>
      </c>
      <c r="H953" s="76"/>
      <c r="I953" s="76" t="s">
        <v>6077</v>
      </c>
      <c r="J953" s="78">
        <v>20</v>
      </c>
    </row>
    <row r="954" spans="1:10" x14ac:dyDescent="0.25">
      <c r="A954" s="76"/>
      <c r="B954" s="76"/>
      <c r="C954" s="76" t="s">
        <v>6076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6075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285</v>
      </c>
      <c r="F956" s="77">
        <v>41274</v>
      </c>
      <c r="G956" s="76" t="s">
        <v>6061</v>
      </c>
      <c r="H956" s="76"/>
      <c r="I956" s="76" t="s">
        <v>6060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285</v>
      </c>
      <c r="F957" s="77">
        <v>43373</v>
      </c>
      <c r="G957" s="76" t="s">
        <v>5962</v>
      </c>
      <c r="H957" s="76"/>
      <c r="I957" s="76" t="s">
        <v>6074</v>
      </c>
      <c r="J957" s="78">
        <v>-489.59</v>
      </c>
    </row>
    <row r="958" spans="1:10" x14ac:dyDescent="0.25">
      <c r="A958" s="76"/>
      <c r="B958" s="76"/>
      <c r="C958" s="76" t="s">
        <v>6073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7681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276</v>
      </c>
      <c r="F960" s="77">
        <v>44385</v>
      </c>
      <c r="G960" s="76" t="s">
        <v>7680</v>
      </c>
      <c r="H960" s="76" t="s">
        <v>7666</v>
      </c>
      <c r="I960" s="76" t="s">
        <v>7679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276</v>
      </c>
      <c r="F961" s="77">
        <v>44417</v>
      </c>
      <c r="G961" s="76" t="s">
        <v>7678</v>
      </c>
      <c r="H961" s="76" t="s">
        <v>7666</v>
      </c>
      <c r="I961" s="76" t="s">
        <v>7677</v>
      </c>
      <c r="J961" s="78">
        <v>-4.99</v>
      </c>
    </row>
    <row r="962" spans="1:10" x14ac:dyDescent="0.25">
      <c r="A962" s="76"/>
      <c r="B962" s="76"/>
      <c r="C962" s="76" t="s">
        <v>7676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6072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285</v>
      </c>
      <c r="F964" s="77">
        <v>40877</v>
      </c>
      <c r="G964" s="76" t="s">
        <v>6071</v>
      </c>
      <c r="H964" s="76"/>
      <c r="I964" s="76" t="s">
        <v>6070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40908</v>
      </c>
      <c r="G965" s="76" t="s">
        <v>6069</v>
      </c>
      <c r="H965" s="76"/>
      <c r="I965" s="76" t="s">
        <v>6068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40939</v>
      </c>
      <c r="G966" s="76" t="s">
        <v>6067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40967</v>
      </c>
      <c r="G967" s="76" t="s">
        <v>6066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285</v>
      </c>
      <c r="F968" s="77">
        <v>41121</v>
      </c>
      <c r="G968" s="76" t="s">
        <v>6065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41213</v>
      </c>
      <c r="G969" s="76" t="s">
        <v>6064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41243</v>
      </c>
      <c r="G970" s="76" t="s">
        <v>6063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285</v>
      </c>
      <c r="F971" s="77">
        <v>41274</v>
      </c>
      <c r="G971" s="76" t="s">
        <v>6062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285</v>
      </c>
      <c r="F972" s="77">
        <v>41274</v>
      </c>
      <c r="G972" s="76" t="s">
        <v>6061</v>
      </c>
      <c r="H972" s="76"/>
      <c r="I972" s="76" t="s">
        <v>6060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285</v>
      </c>
      <c r="F973" s="77">
        <v>41274</v>
      </c>
      <c r="G973" s="76" t="s">
        <v>6061</v>
      </c>
      <c r="H973" s="76"/>
      <c r="I973" s="76" t="s">
        <v>6060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285</v>
      </c>
      <c r="F974" s="77">
        <v>41274</v>
      </c>
      <c r="G974" s="76" t="s">
        <v>6061</v>
      </c>
      <c r="H974" s="76"/>
      <c r="I974" s="76" t="s">
        <v>6060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285</v>
      </c>
      <c r="F975" s="77">
        <v>41305</v>
      </c>
      <c r="G975" s="76" t="s">
        <v>6059</v>
      </c>
      <c r="H975" s="76"/>
      <c r="I975" s="76" t="s">
        <v>6058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285</v>
      </c>
      <c r="F976" s="77">
        <v>41333</v>
      </c>
      <c r="G976" s="76" t="s">
        <v>6057</v>
      </c>
      <c r="H976" s="76"/>
      <c r="I976" s="76" t="s">
        <v>6056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285</v>
      </c>
      <c r="F977" s="77">
        <v>41486</v>
      </c>
      <c r="G977" s="76" t="s">
        <v>6055</v>
      </c>
      <c r="H977" s="76"/>
      <c r="I977" s="76" t="s">
        <v>6054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285</v>
      </c>
      <c r="F978" s="77">
        <v>41517</v>
      </c>
      <c r="G978" s="76" t="s">
        <v>6053</v>
      </c>
      <c r="H978" s="76"/>
      <c r="I978" s="76" t="s">
        <v>6052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337</v>
      </c>
      <c r="F979" s="77">
        <v>41568</v>
      </c>
      <c r="G979" s="76" t="s">
        <v>6051</v>
      </c>
      <c r="H979" s="76" t="s">
        <v>6050</v>
      </c>
      <c r="I979" s="76" t="s">
        <v>6049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285</v>
      </c>
      <c r="F980" s="77">
        <v>41578</v>
      </c>
      <c r="G980" s="76" t="s">
        <v>6048</v>
      </c>
      <c r="H980" s="76"/>
      <c r="I980" s="76" t="s">
        <v>6047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285</v>
      </c>
      <c r="F981" s="77">
        <v>41578</v>
      </c>
      <c r="G981" s="76" t="s">
        <v>6048</v>
      </c>
      <c r="H981" s="76"/>
      <c r="I981" s="76" t="s">
        <v>6047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285</v>
      </c>
      <c r="F982" s="77">
        <v>41608</v>
      </c>
      <c r="G982" s="76" t="s">
        <v>6046</v>
      </c>
      <c r="H982" s="76"/>
      <c r="I982" s="76" t="s">
        <v>6045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285</v>
      </c>
      <c r="F983" s="77">
        <v>41639</v>
      </c>
      <c r="G983" s="76" t="s">
        <v>6044</v>
      </c>
      <c r="H983" s="76"/>
      <c r="I983" s="76" t="s">
        <v>6043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41679</v>
      </c>
      <c r="G984" s="76" t="s">
        <v>6042</v>
      </c>
      <c r="H984" s="76"/>
      <c r="I984" s="76" t="s">
        <v>6041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637</v>
      </c>
      <c r="F985" s="77">
        <v>41729</v>
      </c>
      <c r="G985" s="76"/>
      <c r="H985" s="76"/>
      <c r="I985" s="76" t="s">
        <v>6040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296</v>
      </c>
      <c r="F986" s="77">
        <v>41793</v>
      </c>
      <c r="G986" s="76" t="s">
        <v>610</v>
      </c>
      <c r="H986" s="76" t="s">
        <v>2381</v>
      </c>
      <c r="I986" s="76" t="s">
        <v>6039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296</v>
      </c>
      <c r="F987" s="77">
        <v>41799</v>
      </c>
      <c r="G987" s="76"/>
      <c r="H987" s="76" t="s">
        <v>3348</v>
      </c>
      <c r="I987" s="76" t="s">
        <v>6038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296</v>
      </c>
      <c r="F988" s="77">
        <v>41808</v>
      </c>
      <c r="G988" s="76"/>
      <c r="H988" s="76" t="s">
        <v>5073</v>
      </c>
      <c r="I988" s="76" t="s">
        <v>6037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637</v>
      </c>
      <c r="F989" s="77">
        <v>41838</v>
      </c>
      <c r="G989" s="76"/>
      <c r="H989" s="76"/>
      <c r="I989" s="76" t="s">
        <v>6036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285</v>
      </c>
      <c r="F990" s="77">
        <v>41915</v>
      </c>
      <c r="G990" s="76" t="s">
        <v>6035</v>
      </c>
      <c r="H990" s="76"/>
      <c r="I990" s="76" t="s">
        <v>6034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637</v>
      </c>
      <c r="F991" s="77">
        <v>41984</v>
      </c>
      <c r="G991" s="76"/>
      <c r="H991" s="76" t="s">
        <v>6033</v>
      </c>
      <c r="I991" s="76" t="s">
        <v>637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637</v>
      </c>
      <c r="F992" s="77">
        <v>42016</v>
      </c>
      <c r="G992" s="76"/>
      <c r="H992" s="76"/>
      <c r="I992" s="76" t="s">
        <v>6032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637</v>
      </c>
      <c r="F993" s="77">
        <v>42016</v>
      </c>
      <c r="G993" s="76"/>
      <c r="H993" s="76"/>
      <c r="I993" s="76" t="s">
        <v>962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637</v>
      </c>
      <c r="F994" s="77">
        <v>42018</v>
      </c>
      <c r="G994" s="76"/>
      <c r="H994" s="76"/>
      <c r="I994" s="76" t="s">
        <v>859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42044</v>
      </c>
      <c r="G995" s="76" t="s">
        <v>745</v>
      </c>
      <c r="H995" s="76" t="s">
        <v>1211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446</v>
      </c>
      <c r="F996" s="77">
        <v>42066</v>
      </c>
      <c r="G996" s="76"/>
      <c r="H996" s="76" t="s">
        <v>3258</v>
      </c>
      <c r="I996" s="76" t="s">
        <v>3259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296</v>
      </c>
      <c r="F997" s="77">
        <v>42079</v>
      </c>
      <c r="G997" s="76" t="s">
        <v>610</v>
      </c>
      <c r="H997" s="76" t="s">
        <v>2381</v>
      </c>
      <c r="I997" s="76" t="s">
        <v>6031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296</v>
      </c>
      <c r="F998" s="77">
        <v>42093</v>
      </c>
      <c r="G998" s="76" t="s">
        <v>610</v>
      </c>
      <c r="H998" s="76" t="s">
        <v>2381</v>
      </c>
      <c r="I998" s="76" t="s">
        <v>6031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42111</v>
      </c>
      <c r="G999" s="76" t="s">
        <v>6030</v>
      </c>
      <c r="H999" s="76" t="s">
        <v>235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296</v>
      </c>
      <c r="F1000" s="77">
        <v>42150</v>
      </c>
      <c r="G1000" s="76" t="s">
        <v>610</v>
      </c>
      <c r="H1000" s="76" t="s">
        <v>6029</v>
      </c>
      <c r="I1000" s="76" t="s">
        <v>6028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446</v>
      </c>
      <c r="F1001" s="77">
        <v>42213</v>
      </c>
      <c r="G1001" s="76"/>
      <c r="H1001" s="76" t="s">
        <v>6025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446</v>
      </c>
      <c r="F1002" s="77">
        <v>42213</v>
      </c>
      <c r="G1002" s="76"/>
      <c r="H1002" s="76" t="s">
        <v>6025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296</v>
      </c>
      <c r="F1003" s="77">
        <v>42227</v>
      </c>
      <c r="G1003" s="76"/>
      <c r="H1003" s="76" t="s">
        <v>6025</v>
      </c>
      <c r="I1003" s="76" t="s">
        <v>6027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446</v>
      </c>
      <c r="F1004" s="77">
        <v>42227</v>
      </c>
      <c r="G1004" s="76"/>
      <c r="H1004" s="76" t="s">
        <v>6025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637</v>
      </c>
      <c r="F1005" s="77">
        <v>42242</v>
      </c>
      <c r="G1005" s="76"/>
      <c r="H1005" s="76"/>
      <c r="I1005" s="76" t="s">
        <v>6026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637</v>
      </c>
      <c r="F1006" s="77">
        <v>42242</v>
      </c>
      <c r="G1006" s="76"/>
      <c r="H1006" s="76"/>
      <c r="I1006" s="76" t="s">
        <v>320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296</v>
      </c>
      <c r="F1007" s="77">
        <v>42263</v>
      </c>
      <c r="G1007" s="76"/>
      <c r="H1007" s="76" t="s">
        <v>6025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296</v>
      </c>
      <c r="F1008" s="77">
        <v>42277</v>
      </c>
      <c r="G1008" s="76" t="s">
        <v>610</v>
      </c>
      <c r="H1008" s="76" t="s">
        <v>6024</v>
      </c>
      <c r="I1008" s="76" t="s">
        <v>6023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296</v>
      </c>
      <c r="F1009" s="77">
        <v>42313</v>
      </c>
      <c r="G1009" s="76"/>
      <c r="H1009" s="76" t="s">
        <v>3348</v>
      </c>
      <c r="I1009" s="76" t="s">
        <v>6020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296</v>
      </c>
      <c r="F1010" s="77">
        <v>42345</v>
      </c>
      <c r="G1010" s="76"/>
      <c r="H1010" s="76" t="s">
        <v>3653</v>
      </c>
      <c r="I1010" s="76" t="s">
        <v>6022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296</v>
      </c>
      <c r="F1011" s="77">
        <v>42355</v>
      </c>
      <c r="G1011" s="76"/>
      <c r="H1011" s="76" t="s">
        <v>6011</v>
      </c>
      <c r="I1011" s="76" t="s">
        <v>6021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296</v>
      </c>
      <c r="F1012" s="77">
        <v>42380</v>
      </c>
      <c r="G1012" s="76"/>
      <c r="H1012" s="76" t="s">
        <v>3348</v>
      </c>
      <c r="I1012" s="76" t="s">
        <v>6020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637</v>
      </c>
      <c r="F1013" s="77">
        <v>42418</v>
      </c>
      <c r="G1013" s="76"/>
      <c r="H1013" s="76" t="s">
        <v>6019</v>
      </c>
      <c r="I1013" s="76" t="s">
        <v>637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637</v>
      </c>
      <c r="F1014" s="77">
        <v>42418</v>
      </c>
      <c r="G1014" s="76"/>
      <c r="H1014" s="76"/>
      <c r="I1014" s="76" t="s">
        <v>1173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276</v>
      </c>
      <c r="F1015" s="77">
        <v>42445</v>
      </c>
      <c r="G1015" s="76"/>
      <c r="H1015" s="76" t="s">
        <v>6016</v>
      </c>
      <c r="I1015" s="76" t="s">
        <v>6018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296</v>
      </c>
      <c r="F1016" s="77">
        <v>42464</v>
      </c>
      <c r="G1016" s="76"/>
      <c r="H1016" s="76" t="s">
        <v>4971</v>
      </c>
      <c r="I1016" s="76" t="s">
        <v>6017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296</v>
      </c>
      <c r="F1017" s="77">
        <v>42474</v>
      </c>
      <c r="G1017" s="76"/>
      <c r="H1017" s="76" t="s">
        <v>6016</v>
      </c>
      <c r="I1017" s="76" t="s">
        <v>6015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637</v>
      </c>
      <c r="F1018" s="77">
        <v>42507</v>
      </c>
      <c r="G1018" s="76"/>
      <c r="H1018" s="76"/>
      <c r="I1018" s="76" t="s">
        <v>6014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637</v>
      </c>
      <c r="F1019" s="77">
        <v>42507</v>
      </c>
      <c r="G1019" s="76"/>
      <c r="H1019" s="76"/>
      <c r="I1019" s="76" t="s">
        <v>1173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42508</v>
      </c>
      <c r="G1020" s="76" t="s">
        <v>6013</v>
      </c>
      <c r="H1020" s="76" t="s">
        <v>235</v>
      </c>
      <c r="I1020" s="76" t="s">
        <v>6012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296</v>
      </c>
      <c r="F1021" s="77">
        <v>42527</v>
      </c>
      <c r="G1021" s="76"/>
      <c r="H1021" s="76" t="s">
        <v>6011</v>
      </c>
      <c r="I1021" s="76" t="s">
        <v>6010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637</v>
      </c>
      <c r="F1022" s="77">
        <v>42583</v>
      </c>
      <c r="G1022" s="76"/>
      <c r="H1022" s="76"/>
      <c r="I1022" s="76" t="s">
        <v>6009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637</v>
      </c>
      <c r="F1023" s="77">
        <v>42583</v>
      </c>
      <c r="G1023" s="76"/>
      <c r="H1023" s="76"/>
      <c r="I1023" s="76" t="s">
        <v>681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296</v>
      </c>
      <c r="F1024" s="77">
        <v>42604</v>
      </c>
      <c r="G1024" s="76"/>
      <c r="H1024" s="76" t="s">
        <v>4661</v>
      </c>
      <c r="I1024" s="76" t="s">
        <v>6008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637</v>
      </c>
      <c r="F1025" s="77">
        <v>42605</v>
      </c>
      <c r="G1025" s="76"/>
      <c r="H1025" s="76"/>
      <c r="I1025" s="76" t="s">
        <v>6007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637</v>
      </c>
      <c r="F1026" s="77">
        <v>42605</v>
      </c>
      <c r="G1026" s="76"/>
      <c r="H1026" s="76"/>
      <c r="I1026" s="76" t="s">
        <v>1173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296</v>
      </c>
      <c r="F1027" s="77">
        <v>42649</v>
      </c>
      <c r="G1027" s="76"/>
      <c r="H1027" s="76" t="s">
        <v>6001</v>
      </c>
      <c r="I1027" s="76" t="s">
        <v>6006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42712</v>
      </c>
      <c r="G1028" s="76" t="s">
        <v>4207</v>
      </c>
      <c r="H1028" s="76"/>
      <c r="I1028" s="76" t="s">
        <v>4206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637</v>
      </c>
      <c r="F1029" s="77">
        <v>42736</v>
      </c>
      <c r="G1029" s="76"/>
      <c r="H1029" s="76"/>
      <c r="I1029" s="76" t="s">
        <v>6005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637</v>
      </c>
      <c r="F1030" s="77">
        <v>42736</v>
      </c>
      <c r="G1030" s="76"/>
      <c r="H1030" s="76"/>
      <c r="I1030" s="76" t="s">
        <v>1173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296</v>
      </c>
      <c r="F1031" s="77">
        <v>42738</v>
      </c>
      <c r="G1031" s="76"/>
      <c r="H1031" s="76" t="s">
        <v>6004</v>
      </c>
      <c r="I1031" s="76" t="s">
        <v>6003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42767</v>
      </c>
      <c r="G1032" s="76" t="s">
        <v>3201</v>
      </c>
      <c r="H1032" s="76"/>
      <c r="I1032" s="76" t="s">
        <v>6002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296</v>
      </c>
      <c r="F1033" s="77">
        <v>42779</v>
      </c>
      <c r="G1033" s="76"/>
      <c r="H1033" s="76" t="s">
        <v>6001</v>
      </c>
      <c r="I1033" s="76" t="s">
        <v>6000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296</v>
      </c>
      <c r="F1034" s="77">
        <v>42793</v>
      </c>
      <c r="G1034" s="76"/>
      <c r="H1034" s="76" t="s">
        <v>2878</v>
      </c>
      <c r="I1034" s="76" t="s">
        <v>5999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276</v>
      </c>
      <c r="F1035" s="77">
        <v>42802</v>
      </c>
      <c r="G1035" s="76"/>
      <c r="H1035" s="76" t="s">
        <v>3348</v>
      </c>
      <c r="I1035" s="76" t="s">
        <v>5998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276</v>
      </c>
      <c r="F1036" s="77">
        <v>42817</v>
      </c>
      <c r="G1036" s="76"/>
      <c r="H1036" s="76" t="s">
        <v>3348</v>
      </c>
      <c r="I1036" s="76" t="s">
        <v>5997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637</v>
      </c>
      <c r="F1037" s="77">
        <v>42915</v>
      </c>
      <c r="G1037" s="76"/>
      <c r="H1037" s="76"/>
      <c r="I1037" s="76" t="s">
        <v>5996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276</v>
      </c>
      <c r="F1038" s="77">
        <v>42956</v>
      </c>
      <c r="G1038" s="76" t="s">
        <v>5995</v>
      </c>
      <c r="H1038" s="76" t="s">
        <v>3348</v>
      </c>
      <c r="I1038" s="76" t="s">
        <v>5994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276</v>
      </c>
      <c r="F1039" s="77">
        <v>42971</v>
      </c>
      <c r="G1039" s="76" t="s">
        <v>5993</v>
      </c>
      <c r="H1039" s="76" t="s">
        <v>5975</v>
      </c>
      <c r="I1039" s="76" t="s">
        <v>5992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276</v>
      </c>
      <c r="F1040" s="77">
        <v>42984</v>
      </c>
      <c r="G1040" s="76" t="s">
        <v>5991</v>
      </c>
      <c r="H1040" s="76" t="s">
        <v>5990</v>
      </c>
      <c r="I1040" s="76" t="s">
        <v>5989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276</v>
      </c>
      <c r="F1041" s="77">
        <v>42993</v>
      </c>
      <c r="G1041" s="76" t="s">
        <v>5988</v>
      </c>
      <c r="H1041" s="76" t="s">
        <v>5975</v>
      </c>
      <c r="I1041" s="76" t="s">
        <v>5987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276</v>
      </c>
      <c r="F1042" s="77">
        <v>43017</v>
      </c>
      <c r="G1042" s="76" t="s">
        <v>5985</v>
      </c>
      <c r="H1042" s="76" t="s">
        <v>3348</v>
      </c>
      <c r="I1042" s="76" t="s">
        <v>5986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276</v>
      </c>
      <c r="F1043" s="77">
        <v>43017</v>
      </c>
      <c r="G1043" s="76" t="s">
        <v>5985</v>
      </c>
      <c r="H1043" s="76" t="s">
        <v>3348</v>
      </c>
      <c r="I1043" s="76" t="s">
        <v>915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276</v>
      </c>
      <c r="F1044" s="77">
        <v>43018</v>
      </c>
      <c r="G1044" s="76" t="s">
        <v>5984</v>
      </c>
      <c r="H1044" s="76" t="s">
        <v>3348</v>
      </c>
      <c r="I1044" s="76" t="s">
        <v>320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276</v>
      </c>
      <c r="F1045" s="77">
        <v>43045</v>
      </c>
      <c r="G1045" s="76" t="s">
        <v>5983</v>
      </c>
      <c r="H1045" s="76" t="s">
        <v>5975</v>
      </c>
      <c r="I1045" s="76" t="s">
        <v>5982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285</v>
      </c>
      <c r="F1046" s="77">
        <v>43049</v>
      </c>
      <c r="G1046" s="76" t="s">
        <v>3372</v>
      </c>
      <c r="H1046" s="76"/>
      <c r="I1046" s="76" t="s">
        <v>5981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276</v>
      </c>
      <c r="F1047" s="77">
        <v>43054</v>
      </c>
      <c r="G1047" s="76" t="s">
        <v>5980</v>
      </c>
      <c r="H1047" s="76" t="s">
        <v>3792</v>
      </c>
      <c r="I1047" s="76" t="s">
        <v>5979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276</v>
      </c>
      <c r="F1048" s="77">
        <v>43080</v>
      </c>
      <c r="G1048" s="76" t="s">
        <v>5978</v>
      </c>
      <c r="H1048" s="76" t="s">
        <v>5975</v>
      </c>
      <c r="I1048" s="76" t="s">
        <v>5977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276</v>
      </c>
      <c r="F1049" s="77">
        <v>43131</v>
      </c>
      <c r="G1049" s="76" t="s">
        <v>5976</v>
      </c>
      <c r="H1049" s="76" t="s">
        <v>5975</v>
      </c>
      <c r="I1049" s="76" t="s">
        <v>5974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276</v>
      </c>
      <c r="F1050" s="77">
        <v>43173</v>
      </c>
      <c r="G1050" s="76" t="s">
        <v>5972</v>
      </c>
      <c r="H1050" s="76" t="s">
        <v>5932</v>
      </c>
      <c r="I1050" s="76" t="s">
        <v>5973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276</v>
      </c>
      <c r="F1051" s="77">
        <v>43189</v>
      </c>
      <c r="G1051" s="76" t="s">
        <v>5972</v>
      </c>
      <c r="H1051" s="76" t="s">
        <v>5971</v>
      </c>
      <c r="I1051" s="76" t="s">
        <v>5970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637</v>
      </c>
      <c r="F1052" s="77">
        <v>43190</v>
      </c>
      <c r="G1052" s="76"/>
      <c r="H1052" s="76"/>
      <c r="I1052" s="76" t="s">
        <v>5969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637</v>
      </c>
      <c r="F1053" s="77">
        <v>43190</v>
      </c>
      <c r="G1053" s="76"/>
      <c r="H1053" s="76"/>
      <c r="I1053" s="76" t="s">
        <v>5968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337</v>
      </c>
      <c r="F1054" s="77">
        <v>43216</v>
      </c>
      <c r="G1054" s="76" t="s">
        <v>5967</v>
      </c>
      <c r="H1054" s="76" t="s">
        <v>1211</v>
      </c>
      <c r="I1054" s="76" t="s">
        <v>5966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276</v>
      </c>
      <c r="F1055" s="77">
        <v>43217</v>
      </c>
      <c r="G1055" s="76" t="s">
        <v>5965</v>
      </c>
      <c r="H1055" s="76" t="s">
        <v>3792</v>
      </c>
      <c r="I1055" s="76" t="s">
        <v>5964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43220</v>
      </c>
      <c r="G1056" s="76" t="s">
        <v>1714</v>
      </c>
      <c r="H1056" s="76"/>
      <c r="I1056" s="76" t="s">
        <v>5963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43343</v>
      </c>
      <c r="G1057" s="76" t="s">
        <v>1951</v>
      </c>
      <c r="H1057" s="76"/>
      <c r="I1057" s="76" t="s">
        <v>1954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43373</v>
      </c>
      <c r="G1058" s="76" t="s">
        <v>5962</v>
      </c>
      <c r="H1058" s="76"/>
      <c r="I1058" s="76" t="s">
        <v>5961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337</v>
      </c>
      <c r="F1059" s="77">
        <v>43432</v>
      </c>
      <c r="G1059" s="76" t="s">
        <v>4371</v>
      </c>
      <c r="H1059" s="76" t="s">
        <v>4370</v>
      </c>
      <c r="I1059" s="76" t="s">
        <v>5960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276</v>
      </c>
      <c r="F1060" s="77">
        <v>43434</v>
      </c>
      <c r="G1060" s="76" t="s">
        <v>5959</v>
      </c>
      <c r="H1060" s="76" t="s">
        <v>3348</v>
      </c>
      <c r="I1060" s="76" t="s">
        <v>5958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276</v>
      </c>
      <c r="F1061" s="77">
        <v>43475</v>
      </c>
      <c r="G1061" s="76" t="s">
        <v>5957</v>
      </c>
      <c r="H1061" s="76" t="s">
        <v>3348</v>
      </c>
      <c r="I1061" s="76" t="s">
        <v>5956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276</v>
      </c>
      <c r="F1062" s="77">
        <v>43476</v>
      </c>
      <c r="G1062" s="76" t="s">
        <v>5955</v>
      </c>
      <c r="H1062" s="76" t="s">
        <v>5950</v>
      </c>
      <c r="I1062" s="76" t="s">
        <v>5954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276</v>
      </c>
      <c r="F1063" s="77">
        <v>43483</v>
      </c>
      <c r="G1063" s="76" t="s">
        <v>5953</v>
      </c>
      <c r="H1063" s="76" t="s">
        <v>5939</v>
      </c>
      <c r="I1063" s="76" t="s">
        <v>5952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276</v>
      </c>
      <c r="F1064" s="77">
        <v>43532</v>
      </c>
      <c r="G1064" s="76" t="s">
        <v>5951</v>
      </c>
      <c r="H1064" s="76" t="s">
        <v>5950</v>
      </c>
      <c r="I1064" s="76" t="s">
        <v>5949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637</v>
      </c>
      <c r="F1065" s="77">
        <v>43606</v>
      </c>
      <c r="G1065" s="76"/>
      <c r="H1065" s="76"/>
      <c r="I1065" s="76" t="s">
        <v>5948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637</v>
      </c>
      <c r="F1066" s="77">
        <v>43606</v>
      </c>
      <c r="G1066" s="76"/>
      <c r="H1066" s="76"/>
      <c r="I1066" s="76" t="s">
        <v>5947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43616</v>
      </c>
      <c r="G1067" s="76" t="s">
        <v>4202</v>
      </c>
      <c r="H1067" s="76"/>
      <c r="I1067" s="76" t="s">
        <v>4201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276</v>
      </c>
      <c r="F1068" s="77">
        <v>43616</v>
      </c>
      <c r="G1068" s="76" t="s">
        <v>3349</v>
      </c>
      <c r="H1068" s="76" t="s">
        <v>3348</v>
      </c>
      <c r="I1068" s="76" t="s">
        <v>5946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337</v>
      </c>
      <c r="F1069" s="77">
        <v>43640</v>
      </c>
      <c r="G1069" s="76" t="s">
        <v>5945</v>
      </c>
      <c r="H1069" s="76" t="s">
        <v>235</v>
      </c>
      <c r="I1069" s="76" t="s">
        <v>5944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1187</v>
      </c>
      <c r="F1070" s="77">
        <v>43646</v>
      </c>
      <c r="G1070" s="76" t="s">
        <v>5943</v>
      </c>
      <c r="H1070" s="76" t="s">
        <v>3348</v>
      </c>
      <c r="I1070" s="76" t="s">
        <v>4390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637</v>
      </c>
      <c r="F1071" s="77">
        <v>43662</v>
      </c>
      <c r="G1071" s="76"/>
      <c r="H1071" s="76"/>
      <c r="I1071" s="76" t="s">
        <v>5942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637</v>
      </c>
      <c r="F1072" s="77">
        <v>43662</v>
      </c>
      <c r="G1072" s="76"/>
      <c r="H1072" s="76"/>
      <c r="I1072" s="76" t="s">
        <v>5941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276</v>
      </c>
      <c r="F1073" s="77">
        <v>43677</v>
      </c>
      <c r="G1073" s="76" t="s">
        <v>5940</v>
      </c>
      <c r="H1073" s="76" t="s">
        <v>5939</v>
      </c>
      <c r="I1073" s="76" t="s">
        <v>5938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337</v>
      </c>
      <c r="F1074" s="77">
        <v>43728</v>
      </c>
      <c r="G1074" s="76" t="s">
        <v>5937</v>
      </c>
      <c r="H1074" s="76" t="s">
        <v>1211</v>
      </c>
      <c r="I1074" s="76" t="s">
        <v>5936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637</v>
      </c>
      <c r="F1075" s="77">
        <v>43769</v>
      </c>
      <c r="G1075" s="76"/>
      <c r="H1075" s="76"/>
      <c r="I1075" s="76" t="s">
        <v>5935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637</v>
      </c>
      <c r="F1076" s="77">
        <v>43769</v>
      </c>
      <c r="G1076" s="76"/>
      <c r="H1076" s="76"/>
      <c r="I1076" s="76" t="s">
        <v>5934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1187</v>
      </c>
      <c r="F1077" s="77">
        <v>43830</v>
      </c>
      <c r="G1077" s="76" t="s">
        <v>5933</v>
      </c>
      <c r="H1077" s="76" t="s">
        <v>5932</v>
      </c>
      <c r="I1077" s="76" t="s">
        <v>5931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637</v>
      </c>
      <c r="F1078" s="77">
        <v>44074</v>
      </c>
      <c r="G1078" s="76"/>
      <c r="H1078" s="76"/>
      <c r="I1078" s="76" t="s">
        <v>3956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637</v>
      </c>
      <c r="F1079" s="77">
        <v>44074</v>
      </c>
      <c r="G1079" s="76"/>
      <c r="H1079" s="76"/>
      <c r="I1079" s="76" t="s">
        <v>3955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637</v>
      </c>
      <c r="F1080" s="77">
        <v>44104</v>
      </c>
      <c r="G1080" s="76"/>
      <c r="H1080" s="76"/>
      <c r="I1080" s="76" t="s">
        <v>5930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637</v>
      </c>
      <c r="F1081" s="77">
        <v>44104</v>
      </c>
      <c r="G1081" s="76"/>
      <c r="H1081" s="76"/>
      <c r="I1081" s="76" t="s">
        <v>5929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276</v>
      </c>
      <c r="F1082" s="77">
        <v>44180</v>
      </c>
      <c r="G1082" s="76" t="s">
        <v>5927</v>
      </c>
      <c r="H1082" s="76" t="s">
        <v>3348</v>
      </c>
      <c r="I1082" s="76" t="s">
        <v>5928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276</v>
      </c>
      <c r="F1083" s="77">
        <v>44180</v>
      </c>
      <c r="G1083" s="76" t="s">
        <v>5927</v>
      </c>
      <c r="H1083" s="76" t="s">
        <v>3348</v>
      </c>
      <c r="I1083" s="76" t="s">
        <v>5926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637</v>
      </c>
      <c r="F1084" s="77">
        <v>44196</v>
      </c>
      <c r="G1084" s="76"/>
      <c r="H1084" s="76"/>
      <c r="I1084" s="76" t="s">
        <v>5135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276</v>
      </c>
      <c r="F1085" s="77">
        <v>44245</v>
      </c>
      <c r="G1085" s="76" t="s">
        <v>7455</v>
      </c>
      <c r="H1085" s="76" t="s">
        <v>3348</v>
      </c>
      <c r="I1085" s="76" t="s">
        <v>5928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276</v>
      </c>
      <c r="F1086" s="77">
        <v>44245</v>
      </c>
      <c r="G1086" s="76" t="s">
        <v>7455</v>
      </c>
      <c r="H1086" s="76" t="s">
        <v>3348</v>
      </c>
      <c r="I1086" s="76" t="s">
        <v>5926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637</v>
      </c>
      <c r="F1087" s="77">
        <v>44347</v>
      </c>
      <c r="G1087" s="76"/>
      <c r="H1087" s="76"/>
      <c r="I1087" s="76" t="s">
        <v>7528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276</v>
      </c>
      <c r="F1088" s="77">
        <v>44429</v>
      </c>
      <c r="G1088" s="76" t="s">
        <v>7675</v>
      </c>
      <c r="H1088" s="76" t="s">
        <v>3348</v>
      </c>
      <c r="I1088" s="76" t="s">
        <v>5928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276</v>
      </c>
      <c r="F1089" s="77">
        <v>44429</v>
      </c>
      <c r="G1089" s="76" t="s">
        <v>7675</v>
      </c>
      <c r="H1089" s="76" t="s">
        <v>3348</v>
      </c>
      <c r="I1089" s="76" t="s">
        <v>7674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637</v>
      </c>
      <c r="F1090" s="77">
        <v>44439</v>
      </c>
      <c r="G1090" s="76"/>
      <c r="H1090" s="76"/>
      <c r="I1090" s="76" t="s">
        <v>7673</v>
      </c>
      <c r="J1090" s="78">
        <v>50</v>
      </c>
    </row>
    <row r="1091" spans="1:10" x14ac:dyDescent="0.25">
      <c r="A1091" s="76"/>
      <c r="B1091" s="76"/>
      <c r="C1091" s="76" t="s">
        <v>5925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5924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42370</v>
      </c>
      <c r="G1093" s="76" t="s">
        <v>5923</v>
      </c>
      <c r="H1093" s="76"/>
      <c r="I1093" s="76" t="s">
        <v>5922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296</v>
      </c>
      <c r="F1094" s="77">
        <v>42649</v>
      </c>
      <c r="G1094" s="76"/>
      <c r="H1094" s="76" t="s">
        <v>809</v>
      </c>
      <c r="I1094" s="76" t="s">
        <v>5921</v>
      </c>
      <c r="J1094" s="79">
        <v>-500</v>
      </c>
    </row>
    <row r="1095" spans="1:10" ht="15.75" thickBot="1" x14ac:dyDescent="0.3">
      <c r="A1095" s="76"/>
      <c r="B1095" s="76"/>
      <c r="C1095" s="76" t="s">
        <v>5920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5919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">
        <v>1.1867000000000001</v>
      </c>
      <c r="L1" s="39" t="s">
        <v>221</v>
      </c>
    </row>
    <row r="2" spans="1:12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5319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337</v>
      </c>
      <c r="F4" s="77">
        <v>42094</v>
      </c>
      <c r="G4" s="76" t="s">
        <v>7367</v>
      </c>
      <c r="H4" s="76" t="s">
        <v>7366</v>
      </c>
      <c r="I4" s="76" t="s">
        <v>7365</v>
      </c>
      <c r="J4" s="79">
        <v>330.81</v>
      </c>
    </row>
    <row r="5" spans="1:12" x14ac:dyDescent="0.25">
      <c r="A5" s="76"/>
      <c r="B5" s="76"/>
      <c r="C5" s="76"/>
      <c r="D5" s="76"/>
      <c r="E5" s="76" t="s">
        <v>337</v>
      </c>
      <c r="F5" s="77">
        <v>42328</v>
      </c>
      <c r="G5" s="76" t="s">
        <v>7364</v>
      </c>
      <c r="H5" s="76" t="s">
        <v>7360</v>
      </c>
      <c r="I5" s="76" t="s">
        <v>7363</v>
      </c>
      <c r="J5" s="79">
        <v>300.74</v>
      </c>
    </row>
    <row r="6" spans="1:12" x14ac:dyDescent="0.25">
      <c r="A6" s="76"/>
      <c r="B6" s="76"/>
      <c r="C6" s="76"/>
      <c r="D6" s="76"/>
      <c r="E6" s="76" t="s">
        <v>637</v>
      </c>
      <c r="F6" s="77">
        <v>42328</v>
      </c>
      <c r="G6" s="76"/>
      <c r="H6" s="76"/>
      <c r="I6" s="76" t="s">
        <v>7362</v>
      </c>
      <c r="J6" s="79">
        <v>54.78</v>
      </c>
    </row>
    <row r="7" spans="1:12" x14ac:dyDescent="0.25">
      <c r="A7" s="76"/>
      <c r="B7" s="76"/>
      <c r="C7" s="76"/>
      <c r="D7" s="76"/>
      <c r="E7" s="76" t="s">
        <v>337</v>
      </c>
      <c r="F7" s="77">
        <v>42439</v>
      </c>
      <c r="G7" s="76" t="s">
        <v>7361</v>
      </c>
      <c r="H7" s="76" t="s">
        <v>7360</v>
      </c>
      <c r="I7" s="76" t="s">
        <v>7359</v>
      </c>
      <c r="J7" s="79">
        <v>300.74</v>
      </c>
    </row>
    <row r="8" spans="1:12" x14ac:dyDescent="0.25">
      <c r="A8" s="76"/>
      <c r="B8" s="76"/>
      <c r="C8" s="76"/>
      <c r="D8" s="76"/>
      <c r="E8" s="76" t="s">
        <v>637</v>
      </c>
      <c r="F8" s="77">
        <v>42439</v>
      </c>
      <c r="G8" s="76"/>
      <c r="H8" s="76"/>
      <c r="I8" s="76" t="s">
        <v>7358</v>
      </c>
      <c r="J8" s="79">
        <v>8.66</v>
      </c>
    </row>
    <row r="9" spans="1:12" x14ac:dyDescent="0.25">
      <c r="A9" s="76"/>
      <c r="B9" s="76"/>
      <c r="C9" s="76"/>
      <c r="D9" s="76"/>
      <c r="E9" s="76" t="s">
        <v>296</v>
      </c>
      <c r="F9" s="77">
        <v>42444</v>
      </c>
      <c r="G9" s="76"/>
      <c r="H9" s="76" t="s">
        <v>7224</v>
      </c>
      <c r="I9" s="76" t="s">
        <v>7357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296</v>
      </c>
      <c r="F10" s="77">
        <v>42453</v>
      </c>
      <c r="G10" s="76"/>
      <c r="H10" s="76" t="s">
        <v>5313</v>
      </c>
      <c r="I10" s="76" t="s">
        <v>7356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296</v>
      </c>
      <c r="F11" s="77">
        <v>42548</v>
      </c>
      <c r="G11" s="76"/>
      <c r="H11" s="76" t="s">
        <v>7352</v>
      </c>
      <c r="I11" s="76" t="s">
        <v>7355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296</v>
      </c>
      <c r="F12" s="77">
        <v>42548</v>
      </c>
      <c r="G12" s="76"/>
      <c r="H12" s="76" t="s">
        <v>7224</v>
      </c>
      <c r="I12" s="76" t="s">
        <v>7354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296</v>
      </c>
      <c r="F13" s="77">
        <v>42576</v>
      </c>
      <c r="G13" s="76"/>
      <c r="H13" s="76" t="s">
        <v>7224</v>
      </c>
      <c r="I13" s="76" t="s">
        <v>7353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296</v>
      </c>
      <c r="F14" s="77">
        <v>42576</v>
      </c>
      <c r="G14" s="76"/>
      <c r="H14" s="76" t="s">
        <v>7352</v>
      </c>
      <c r="I14" s="76" t="s">
        <v>7351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296</v>
      </c>
      <c r="F15" s="77">
        <v>42765</v>
      </c>
      <c r="G15" s="76"/>
      <c r="H15" s="76" t="s">
        <v>7224</v>
      </c>
      <c r="I15" s="76" t="s">
        <v>7350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276</v>
      </c>
      <c r="F16" s="77">
        <v>42974</v>
      </c>
      <c r="G16" s="76" t="s">
        <v>5304</v>
      </c>
      <c r="H16" s="76" t="s">
        <v>5313</v>
      </c>
      <c r="I16" s="76" t="s">
        <v>5303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1187</v>
      </c>
      <c r="F17" s="77">
        <v>42979</v>
      </c>
      <c r="G17" s="76" t="s">
        <v>5304</v>
      </c>
      <c r="H17" s="76" t="s">
        <v>5313</v>
      </c>
      <c r="I17" s="76" t="s">
        <v>5303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276</v>
      </c>
      <c r="F18" s="77">
        <v>43293</v>
      </c>
      <c r="G18" s="76" t="s">
        <v>7349</v>
      </c>
      <c r="H18" s="76" t="s">
        <v>7224</v>
      </c>
      <c r="I18" s="76" t="s">
        <v>7348</v>
      </c>
      <c r="J18" s="78">
        <v>-248.02</v>
      </c>
    </row>
    <row r="19" spans="1:10" x14ac:dyDescent="0.25">
      <c r="A19" s="76"/>
      <c r="B19" s="76"/>
      <c r="C19" s="76" t="s">
        <v>5294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5293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285</v>
      </c>
      <c r="F21" s="77">
        <v>40908</v>
      </c>
      <c r="G21" s="76" t="s">
        <v>7043</v>
      </c>
      <c r="H21" s="76"/>
      <c r="I21" s="76" t="s">
        <v>7042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285</v>
      </c>
      <c r="F22" s="77">
        <v>40908</v>
      </c>
      <c r="G22" s="76" t="s">
        <v>7043</v>
      </c>
      <c r="H22" s="76"/>
      <c r="I22" s="76" t="s">
        <v>7042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285</v>
      </c>
      <c r="F23" s="77">
        <v>40939</v>
      </c>
      <c r="G23" s="76" t="s">
        <v>7041</v>
      </c>
      <c r="H23" s="76"/>
      <c r="I23" s="76" t="s">
        <v>7347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296</v>
      </c>
      <c r="F24" s="77">
        <v>41001</v>
      </c>
      <c r="G24" s="76"/>
      <c r="H24" s="76" t="s">
        <v>7346</v>
      </c>
      <c r="I24" s="76" t="s">
        <v>7119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296</v>
      </c>
      <c r="F25" s="77">
        <v>41270</v>
      </c>
      <c r="G25" s="76"/>
      <c r="H25" s="76" t="s">
        <v>7018</v>
      </c>
      <c r="I25" s="76" t="s">
        <v>7345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285</v>
      </c>
      <c r="F26" s="77">
        <v>41274</v>
      </c>
      <c r="G26" s="76" t="s">
        <v>6993</v>
      </c>
      <c r="H26" s="76"/>
      <c r="I26" s="76" t="s">
        <v>6992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296</v>
      </c>
      <c r="F27" s="77">
        <v>41341</v>
      </c>
      <c r="G27" s="76"/>
      <c r="H27" s="76" t="s">
        <v>7337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637</v>
      </c>
      <c r="F28" s="77">
        <v>41444</v>
      </c>
      <c r="G28" s="76"/>
      <c r="H28" s="76"/>
      <c r="I28" s="76" t="s">
        <v>7344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296</v>
      </c>
      <c r="F29" s="77">
        <v>41501</v>
      </c>
      <c r="G29" s="76"/>
      <c r="H29" s="76" t="s">
        <v>7337</v>
      </c>
      <c r="I29" s="76" t="s">
        <v>1798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296</v>
      </c>
      <c r="F30" s="77">
        <v>41560</v>
      </c>
      <c r="G30" s="76"/>
      <c r="H30" s="76" t="s">
        <v>7085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296</v>
      </c>
      <c r="F31" s="77">
        <v>41561</v>
      </c>
      <c r="G31" s="76"/>
      <c r="H31" s="76" t="s">
        <v>7343</v>
      </c>
      <c r="I31" s="76" t="s">
        <v>7342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285</v>
      </c>
      <c r="F32" s="77">
        <v>41639</v>
      </c>
      <c r="G32" s="76" t="s">
        <v>7034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41669</v>
      </c>
      <c r="G33" s="76" t="s">
        <v>7341</v>
      </c>
      <c r="H33" s="76"/>
      <c r="I33" s="76" t="s">
        <v>7340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41796</v>
      </c>
      <c r="G34" s="76" t="s">
        <v>7339</v>
      </c>
      <c r="H34" s="76" t="s">
        <v>7338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296</v>
      </c>
      <c r="F35" s="77">
        <v>41864</v>
      </c>
      <c r="G35" s="76"/>
      <c r="H35" s="76" t="s">
        <v>7337</v>
      </c>
      <c r="I35" s="76" t="s">
        <v>7336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296</v>
      </c>
      <c r="F36" s="77">
        <v>41945</v>
      </c>
      <c r="G36" s="76"/>
      <c r="H36" s="76" t="s">
        <v>7018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337</v>
      </c>
      <c r="F37" s="77">
        <v>41957</v>
      </c>
      <c r="G37" s="76" t="s">
        <v>7335</v>
      </c>
      <c r="H37" s="76" t="s">
        <v>7334</v>
      </c>
      <c r="I37" s="76" t="s">
        <v>7333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296</v>
      </c>
      <c r="F38" s="77">
        <v>42062</v>
      </c>
      <c r="G38" s="76"/>
      <c r="H38" s="76" t="s">
        <v>7325</v>
      </c>
      <c r="I38" s="76" t="s">
        <v>7119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285</v>
      </c>
      <c r="F39" s="77">
        <v>42340</v>
      </c>
      <c r="G39" s="76" t="s">
        <v>7332</v>
      </c>
      <c r="H39" s="76"/>
      <c r="I39" s="76" t="s">
        <v>7331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285</v>
      </c>
      <c r="F40" s="77">
        <v>42340</v>
      </c>
      <c r="G40" s="76" t="s">
        <v>7330</v>
      </c>
      <c r="H40" s="76"/>
      <c r="I40" s="76" t="s">
        <v>7329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296</v>
      </c>
      <c r="F41" s="77">
        <v>42356</v>
      </c>
      <c r="G41" s="76"/>
      <c r="H41" s="76" t="s">
        <v>7018</v>
      </c>
      <c r="I41" s="76" t="s">
        <v>7328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296</v>
      </c>
      <c r="F42" s="77">
        <v>42446</v>
      </c>
      <c r="G42" s="76"/>
      <c r="H42" s="76" t="s">
        <v>7327</v>
      </c>
      <c r="I42" s="76" t="s">
        <v>7326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296</v>
      </c>
      <c r="F43" s="77">
        <v>42450</v>
      </c>
      <c r="G43" s="76"/>
      <c r="H43" s="76" t="s">
        <v>7325</v>
      </c>
      <c r="I43" s="76" t="s">
        <v>7324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296</v>
      </c>
      <c r="F44" s="77">
        <v>42450</v>
      </c>
      <c r="G44" s="76"/>
      <c r="H44" s="76" t="s">
        <v>7325</v>
      </c>
      <c r="I44" s="76" t="s">
        <v>7324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42655</v>
      </c>
      <c r="G45" s="76" t="s">
        <v>7028</v>
      </c>
      <c r="H45" s="76"/>
      <c r="I45" s="76" t="s">
        <v>7027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296</v>
      </c>
      <c r="F46" s="77">
        <v>42709</v>
      </c>
      <c r="G46" s="76"/>
      <c r="H46" s="76" t="s">
        <v>7018</v>
      </c>
      <c r="I46" s="76" t="s">
        <v>7323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296</v>
      </c>
      <c r="F47" s="77">
        <v>42709</v>
      </c>
      <c r="G47" s="76"/>
      <c r="H47" s="76" t="s">
        <v>7018</v>
      </c>
      <c r="I47" s="76" t="s">
        <v>7029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296</v>
      </c>
      <c r="F48" s="77">
        <v>42731</v>
      </c>
      <c r="G48" s="76"/>
      <c r="H48" s="76" t="s">
        <v>7322</v>
      </c>
      <c r="I48" s="76" t="s">
        <v>7119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296</v>
      </c>
      <c r="F49" s="77">
        <v>42731</v>
      </c>
      <c r="G49" s="76"/>
      <c r="H49" s="76" t="s">
        <v>7322</v>
      </c>
      <c r="I49" s="76" t="s">
        <v>7029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42735</v>
      </c>
      <c r="G50" s="76" t="s">
        <v>7024</v>
      </c>
      <c r="H50" s="76"/>
      <c r="I50" s="76" t="s">
        <v>7023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296</v>
      </c>
      <c r="F51" s="77">
        <v>42738</v>
      </c>
      <c r="G51" s="76"/>
      <c r="H51" s="76" t="s">
        <v>7322</v>
      </c>
      <c r="I51" s="76" t="s">
        <v>7119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296</v>
      </c>
      <c r="F52" s="77">
        <v>42738</v>
      </c>
      <c r="G52" s="76"/>
      <c r="H52" s="76" t="s">
        <v>7322</v>
      </c>
      <c r="I52" s="76" t="s">
        <v>7029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276</v>
      </c>
      <c r="F53" s="77">
        <v>42821</v>
      </c>
      <c r="G53" s="76"/>
      <c r="H53" s="76" t="s">
        <v>7313</v>
      </c>
      <c r="I53" s="76" t="s">
        <v>7119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276</v>
      </c>
      <c r="F54" s="77">
        <v>42821</v>
      </c>
      <c r="G54" s="76"/>
      <c r="H54" s="76" t="s">
        <v>7313</v>
      </c>
      <c r="I54" s="76" t="s">
        <v>7029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276</v>
      </c>
      <c r="F55" s="77">
        <v>42887</v>
      </c>
      <c r="G55" s="76"/>
      <c r="H55" s="76" t="s">
        <v>7322</v>
      </c>
      <c r="I55" s="76" t="s">
        <v>7119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276</v>
      </c>
      <c r="F56" s="77">
        <v>42887</v>
      </c>
      <c r="G56" s="76"/>
      <c r="H56" s="76" t="s">
        <v>7322</v>
      </c>
      <c r="I56" s="76" t="s">
        <v>7029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43083</v>
      </c>
      <c r="G57" s="76" t="s">
        <v>7321</v>
      </c>
      <c r="H57" s="76" t="s">
        <v>7018</v>
      </c>
      <c r="I57" s="76" t="s">
        <v>7320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276</v>
      </c>
      <c r="F58" s="77">
        <v>43374</v>
      </c>
      <c r="G58" s="76" t="s">
        <v>7319</v>
      </c>
      <c r="H58" s="76" t="s">
        <v>7162</v>
      </c>
      <c r="I58" s="76" t="s">
        <v>7318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276</v>
      </c>
      <c r="F59" s="77">
        <v>43433</v>
      </c>
      <c r="G59" s="76" t="s">
        <v>7317</v>
      </c>
      <c r="H59" s="76" t="s">
        <v>7018</v>
      </c>
      <c r="I59" s="76" t="s">
        <v>7316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296</v>
      </c>
      <c r="F60" s="77">
        <v>43472</v>
      </c>
      <c r="G60" s="76"/>
      <c r="H60" s="76" t="s">
        <v>7089</v>
      </c>
      <c r="I60" s="76" t="s">
        <v>7315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276</v>
      </c>
      <c r="F61" s="77">
        <v>43748</v>
      </c>
      <c r="G61" s="76" t="s">
        <v>7314</v>
      </c>
      <c r="H61" s="76" t="s">
        <v>7313</v>
      </c>
      <c r="I61" s="76" t="s">
        <v>7119</v>
      </c>
      <c r="J61" s="78">
        <v>-719.21</v>
      </c>
    </row>
    <row r="62" spans="1:10" x14ac:dyDescent="0.25">
      <c r="A62" s="76"/>
      <c r="B62" s="76"/>
      <c r="C62" s="76" t="s">
        <v>5274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5085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285</v>
      </c>
      <c r="F64" s="77">
        <v>41740</v>
      </c>
      <c r="G64" s="76" t="s">
        <v>6988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285</v>
      </c>
      <c r="F65" s="77">
        <v>42735</v>
      </c>
      <c r="G65" s="76" t="s">
        <v>7024</v>
      </c>
      <c r="H65" s="76"/>
      <c r="I65" s="76" t="s">
        <v>7312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276</v>
      </c>
      <c r="F66" s="77">
        <v>42860</v>
      </c>
      <c r="G66" s="76"/>
      <c r="H66" s="76" t="s">
        <v>6948</v>
      </c>
      <c r="I66" s="76" t="s">
        <v>7311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276</v>
      </c>
      <c r="F67" s="77">
        <v>43023</v>
      </c>
      <c r="G67" s="76" t="s">
        <v>7310</v>
      </c>
      <c r="H67" s="76" t="s">
        <v>7307</v>
      </c>
      <c r="I67" s="76" t="s">
        <v>7309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276</v>
      </c>
      <c r="F68" s="77">
        <v>43024</v>
      </c>
      <c r="G68" s="76" t="s">
        <v>7308</v>
      </c>
      <c r="H68" s="76" t="s">
        <v>7307</v>
      </c>
      <c r="I68" s="76" t="s">
        <v>7306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285</v>
      </c>
      <c r="F69" s="77">
        <v>43282</v>
      </c>
      <c r="G69" s="76" t="s">
        <v>7305</v>
      </c>
      <c r="H69" s="76"/>
      <c r="I69" s="76" t="s">
        <v>7304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276</v>
      </c>
      <c r="F70" s="77">
        <v>43434</v>
      </c>
      <c r="G70" s="76" t="s">
        <v>7303</v>
      </c>
      <c r="H70" s="76" t="s">
        <v>6960</v>
      </c>
      <c r="I70" s="76" t="s">
        <v>7302</v>
      </c>
      <c r="J70" s="78">
        <v>-500</v>
      </c>
    </row>
    <row r="71" spans="1:10" x14ac:dyDescent="0.25">
      <c r="A71" s="76"/>
      <c r="B71" s="76"/>
      <c r="C71" s="76" t="s">
        <v>5016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7301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296</v>
      </c>
      <c r="F73" s="77">
        <v>41960</v>
      </c>
      <c r="G73" s="76"/>
      <c r="H73" s="76" t="s">
        <v>7285</v>
      </c>
      <c r="I73" s="76" t="s">
        <v>7300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296</v>
      </c>
      <c r="F74" s="77">
        <v>41988</v>
      </c>
      <c r="G74" s="76"/>
      <c r="H74" s="76" t="s">
        <v>7285</v>
      </c>
      <c r="I74" s="76" t="s">
        <v>7299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285</v>
      </c>
      <c r="F75" s="77">
        <v>42004</v>
      </c>
      <c r="G75" s="76" t="s">
        <v>7298</v>
      </c>
      <c r="H75" s="76"/>
      <c r="I75" s="76" t="s">
        <v>7297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296</v>
      </c>
      <c r="F76" s="77">
        <v>42058</v>
      </c>
      <c r="G76" s="76"/>
      <c r="H76" s="76" t="s">
        <v>7278</v>
      </c>
      <c r="I76" s="76" t="s">
        <v>7296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296</v>
      </c>
      <c r="F77" s="77">
        <v>42086</v>
      </c>
      <c r="G77" s="76"/>
      <c r="H77" s="76" t="s">
        <v>7285</v>
      </c>
      <c r="I77" s="76" t="s">
        <v>7295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296</v>
      </c>
      <c r="F78" s="77">
        <v>42100</v>
      </c>
      <c r="G78" s="76"/>
      <c r="H78" s="76" t="s">
        <v>7278</v>
      </c>
      <c r="I78" s="76" t="s">
        <v>7294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296</v>
      </c>
      <c r="F79" s="77">
        <v>42319</v>
      </c>
      <c r="G79" s="76"/>
      <c r="H79" s="76" t="s">
        <v>7278</v>
      </c>
      <c r="I79" s="76" t="s">
        <v>7293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296</v>
      </c>
      <c r="F80" s="77">
        <v>42377</v>
      </c>
      <c r="G80" s="76"/>
      <c r="H80" s="76" t="s">
        <v>7278</v>
      </c>
      <c r="I80" s="76" t="s">
        <v>7292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296</v>
      </c>
      <c r="F81" s="77">
        <v>42436</v>
      </c>
      <c r="G81" s="76"/>
      <c r="H81" s="76" t="s">
        <v>7285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296</v>
      </c>
      <c r="F82" s="77">
        <v>42436</v>
      </c>
      <c r="G82" s="76"/>
      <c r="H82" s="76" t="s">
        <v>7278</v>
      </c>
      <c r="I82" s="76" t="s">
        <v>7291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296</v>
      </c>
      <c r="F83" s="77">
        <v>42487</v>
      </c>
      <c r="G83" s="76"/>
      <c r="H83" s="76" t="s">
        <v>7285</v>
      </c>
      <c r="I83" s="76" t="s">
        <v>7290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296</v>
      </c>
      <c r="F84" s="77">
        <v>42487</v>
      </c>
      <c r="G84" s="76"/>
      <c r="H84" s="76" t="s">
        <v>7285</v>
      </c>
      <c r="I84" s="76" t="s">
        <v>7289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296</v>
      </c>
      <c r="F85" s="77">
        <v>42506</v>
      </c>
      <c r="G85" s="76"/>
      <c r="H85" s="76" t="s">
        <v>7278</v>
      </c>
      <c r="I85" s="76" t="s">
        <v>977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296</v>
      </c>
      <c r="F86" s="77">
        <v>42506</v>
      </c>
      <c r="G86" s="76"/>
      <c r="H86" s="76" t="s">
        <v>7278</v>
      </c>
      <c r="I86" s="76" t="s">
        <v>7029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296</v>
      </c>
      <c r="F87" s="77">
        <v>42522</v>
      </c>
      <c r="G87" s="76"/>
      <c r="H87" s="76" t="s">
        <v>7278</v>
      </c>
      <c r="I87" s="76" t="s">
        <v>7288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296</v>
      </c>
      <c r="F88" s="77">
        <v>42522</v>
      </c>
      <c r="G88" s="76"/>
      <c r="H88" s="76" t="s">
        <v>7278</v>
      </c>
      <c r="I88" s="76" t="s">
        <v>7287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296</v>
      </c>
      <c r="F89" s="77">
        <v>42569</v>
      </c>
      <c r="G89" s="76"/>
      <c r="H89" s="76" t="s">
        <v>7278</v>
      </c>
      <c r="I89" s="76" t="s">
        <v>7286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296</v>
      </c>
      <c r="F90" s="77">
        <v>42569</v>
      </c>
      <c r="G90" s="76"/>
      <c r="H90" s="76" t="s">
        <v>7278</v>
      </c>
      <c r="I90" s="76" t="s">
        <v>7029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296</v>
      </c>
      <c r="F91" s="77">
        <v>42702</v>
      </c>
      <c r="G91" s="76"/>
      <c r="H91" s="76" t="s">
        <v>7285</v>
      </c>
      <c r="I91" s="76" t="s">
        <v>7286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296</v>
      </c>
      <c r="F92" s="77">
        <v>42702</v>
      </c>
      <c r="G92" s="76"/>
      <c r="H92" s="76" t="s">
        <v>7285</v>
      </c>
      <c r="I92" s="76" t="s">
        <v>7029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42793</v>
      </c>
      <c r="G93" s="76"/>
      <c r="H93" s="76" t="s">
        <v>4983</v>
      </c>
      <c r="I93" s="76" t="s">
        <v>7284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296</v>
      </c>
      <c r="F94" s="77">
        <v>42793</v>
      </c>
      <c r="G94" s="76"/>
      <c r="H94" s="76" t="s">
        <v>4983</v>
      </c>
      <c r="I94" s="76" t="s">
        <v>7029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276</v>
      </c>
      <c r="F95" s="77">
        <v>42830</v>
      </c>
      <c r="G95" s="76"/>
      <c r="H95" s="76" t="s">
        <v>7278</v>
      </c>
      <c r="I95" s="76" t="s">
        <v>7283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42830</v>
      </c>
      <c r="G96" s="76"/>
      <c r="H96" s="76" t="s">
        <v>7278</v>
      </c>
      <c r="I96" s="76" t="s">
        <v>7029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43524</v>
      </c>
      <c r="G97" s="76" t="s">
        <v>7281</v>
      </c>
      <c r="H97" s="76" t="s">
        <v>7278</v>
      </c>
      <c r="I97" s="76" t="s">
        <v>7282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276</v>
      </c>
      <c r="F98" s="77">
        <v>43524</v>
      </c>
      <c r="G98" s="76" t="s">
        <v>7281</v>
      </c>
      <c r="H98" s="76" t="s">
        <v>7278</v>
      </c>
      <c r="I98" s="76" t="s">
        <v>7029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43585</v>
      </c>
      <c r="G99" s="76" t="s">
        <v>7280</v>
      </c>
      <c r="H99" s="76" t="s">
        <v>7278</v>
      </c>
      <c r="I99" s="76" t="s">
        <v>7277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276</v>
      </c>
      <c r="F100" s="77">
        <v>43647</v>
      </c>
      <c r="G100" s="76" t="s">
        <v>7279</v>
      </c>
      <c r="H100" s="76" t="s">
        <v>7278</v>
      </c>
      <c r="I100" s="76" t="s">
        <v>7277</v>
      </c>
      <c r="J100" s="78">
        <v>-224.47</v>
      </c>
    </row>
    <row r="101" spans="1:10" x14ac:dyDescent="0.25">
      <c r="A101" s="76"/>
      <c r="B101" s="76"/>
      <c r="C101" s="76" t="s">
        <v>7276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7275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337</v>
      </c>
      <c r="F103" s="77">
        <v>42656</v>
      </c>
      <c r="G103" s="76" t="s">
        <v>7274</v>
      </c>
      <c r="H103" s="76" t="s">
        <v>7273</v>
      </c>
      <c r="I103" s="76" t="s">
        <v>7272</v>
      </c>
      <c r="J103" s="78">
        <v>370</v>
      </c>
    </row>
    <row r="104" spans="1:10" x14ac:dyDescent="0.25">
      <c r="A104" s="76"/>
      <c r="B104" s="76"/>
      <c r="C104" s="76" t="s">
        <v>7271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4799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337</v>
      </c>
      <c r="F106" s="77">
        <v>42051</v>
      </c>
      <c r="G106" s="76" t="s">
        <v>7270</v>
      </c>
      <c r="H106" s="76" t="s">
        <v>7262</v>
      </c>
      <c r="I106" s="76" t="s">
        <v>7269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712</v>
      </c>
      <c r="F107" s="77">
        <v>42144</v>
      </c>
      <c r="G107" s="76" t="s">
        <v>7268</v>
      </c>
      <c r="H107" s="76" t="s">
        <v>7262</v>
      </c>
      <c r="I107" s="76" t="s">
        <v>7267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337</v>
      </c>
      <c r="F108" s="77">
        <v>42146</v>
      </c>
      <c r="G108" s="76" t="s">
        <v>7266</v>
      </c>
      <c r="H108" s="76" t="s">
        <v>7262</v>
      </c>
      <c r="I108" s="76" t="s">
        <v>7264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337</v>
      </c>
      <c r="F109" s="77">
        <v>42177</v>
      </c>
      <c r="G109" s="76" t="s">
        <v>7265</v>
      </c>
      <c r="H109" s="76" t="s">
        <v>7262</v>
      </c>
      <c r="I109" s="76" t="s">
        <v>7264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337</v>
      </c>
      <c r="F110" s="77">
        <v>42194</v>
      </c>
      <c r="G110" s="76" t="s">
        <v>7263</v>
      </c>
      <c r="H110" s="76" t="s">
        <v>7262</v>
      </c>
      <c r="I110" s="76" t="s">
        <v>7261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296</v>
      </c>
      <c r="F111" s="77">
        <v>42261</v>
      </c>
      <c r="G111" s="76"/>
      <c r="H111" s="76" t="s">
        <v>7256</v>
      </c>
      <c r="I111" s="76" t="s">
        <v>7260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42352</v>
      </c>
      <c r="G112" s="76"/>
      <c r="H112" s="76" t="s">
        <v>7259</v>
      </c>
      <c r="I112" s="76" t="s">
        <v>7258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296</v>
      </c>
      <c r="F113" s="77">
        <v>42453</v>
      </c>
      <c r="G113" s="76"/>
      <c r="H113" s="76" t="s">
        <v>7256</v>
      </c>
      <c r="I113" s="76" t="s">
        <v>7257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296</v>
      </c>
      <c r="F114" s="77">
        <v>42663</v>
      </c>
      <c r="G114" s="76"/>
      <c r="H114" s="76" t="s">
        <v>7256</v>
      </c>
      <c r="I114" s="76" t="s">
        <v>7255</v>
      </c>
      <c r="J114" s="78">
        <v>-141</v>
      </c>
    </row>
    <row r="115" spans="1:10" x14ac:dyDescent="0.25">
      <c r="A115" s="76"/>
      <c r="B115" s="76"/>
      <c r="C115" s="76" t="s">
        <v>4792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296</v>
      </c>
      <c r="F117" s="77">
        <v>41015</v>
      </c>
      <c r="G117" s="76"/>
      <c r="H117" s="76" t="s">
        <v>7249</v>
      </c>
      <c r="I117" s="76" t="s">
        <v>7193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296</v>
      </c>
      <c r="F118" s="77">
        <v>41015</v>
      </c>
      <c r="G118" s="76"/>
      <c r="H118" s="76" t="s">
        <v>7253</v>
      </c>
      <c r="I118" s="76" t="s">
        <v>7254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296</v>
      </c>
      <c r="F119" s="77">
        <v>41015</v>
      </c>
      <c r="G119" s="76"/>
      <c r="H119" s="76" t="s">
        <v>7253</v>
      </c>
      <c r="I119" s="76" t="s">
        <v>7252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296</v>
      </c>
      <c r="F120" s="77">
        <v>41022</v>
      </c>
      <c r="G120" s="76"/>
      <c r="H120" s="76" t="s">
        <v>7249</v>
      </c>
      <c r="I120" s="76" t="s">
        <v>5831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296</v>
      </c>
      <c r="F121" s="77">
        <v>41029</v>
      </c>
      <c r="G121" s="76"/>
      <c r="H121" s="76" t="s">
        <v>7251</v>
      </c>
      <c r="I121" s="76" t="s">
        <v>7250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296</v>
      </c>
      <c r="F122" s="77">
        <v>41092</v>
      </c>
      <c r="G122" s="76"/>
      <c r="H122" s="76" t="s">
        <v>7249</v>
      </c>
      <c r="I122" s="76" t="s">
        <v>3866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296</v>
      </c>
      <c r="F123" s="77">
        <v>41109</v>
      </c>
      <c r="G123" s="76"/>
      <c r="H123" s="76" t="s">
        <v>7249</v>
      </c>
      <c r="I123" s="76" t="s">
        <v>5831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285</v>
      </c>
      <c r="F124" s="77">
        <v>41274</v>
      </c>
      <c r="G124" s="76" t="s">
        <v>6993</v>
      </c>
      <c r="H124" s="76"/>
      <c r="I124" s="76" t="s">
        <v>6992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296</v>
      </c>
      <c r="F125" s="77">
        <v>41414</v>
      </c>
      <c r="G125" s="76"/>
      <c r="H125" s="76" t="s">
        <v>7241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296</v>
      </c>
      <c r="F126" s="77">
        <v>41472</v>
      </c>
      <c r="G126" s="76"/>
      <c r="H126" s="76" t="s">
        <v>7248</v>
      </c>
      <c r="I126" s="76" t="s">
        <v>3866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296</v>
      </c>
      <c r="F127" s="77">
        <v>41624</v>
      </c>
      <c r="G127" s="76"/>
      <c r="H127" s="76" t="s">
        <v>7247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285</v>
      </c>
      <c r="F128" s="77">
        <v>41667</v>
      </c>
      <c r="G128" s="76" t="s">
        <v>7246</v>
      </c>
      <c r="H128" s="76"/>
      <c r="I128" s="76" t="s">
        <v>7245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296</v>
      </c>
      <c r="F129" s="77">
        <v>41683</v>
      </c>
      <c r="G129" s="76"/>
      <c r="H129" s="76" t="s">
        <v>7241</v>
      </c>
      <c r="I129" s="76" t="s">
        <v>7244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337</v>
      </c>
      <c r="F130" s="77">
        <v>41789</v>
      </c>
      <c r="G130" s="76" t="s">
        <v>7243</v>
      </c>
      <c r="H130" s="76" t="s">
        <v>4525</v>
      </c>
      <c r="I130" s="76" t="s">
        <v>7242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296</v>
      </c>
      <c r="F131" s="77">
        <v>41792</v>
      </c>
      <c r="G131" s="76"/>
      <c r="H131" s="76" t="s">
        <v>7241</v>
      </c>
      <c r="I131" s="76" t="s">
        <v>7240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337</v>
      </c>
      <c r="F132" s="77">
        <v>41803</v>
      </c>
      <c r="G132" s="76" t="s">
        <v>7239</v>
      </c>
      <c r="H132" s="76" t="s">
        <v>7238</v>
      </c>
      <c r="I132" s="76" t="s">
        <v>7237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296</v>
      </c>
      <c r="F133" s="77">
        <v>42177</v>
      </c>
      <c r="G133" s="76"/>
      <c r="H133" s="76" t="s">
        <v>7229</v>
      </c>
      <c r="I133" s="76" t="s">
        <v>7236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296</v>
      </c>
      <c r="F134" s="77">
        <v>42262</v>
      </c>
      <c r="G134" s="76"/>
      <c r="H134" s="76" t="s">
        <v>7235</v>
      </c>
      <c r="I134" s="76" t="s">
        <v>7234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296</v>
      </c>
      <c r="F135" s="77">
        <v>42325</v>
      </c>
      <c r="G135" s="76"/>
      <c r="H135" s="76" t="s">
        <v>7229</v>
      </c>
      <c r="I135" s="76" t="s">
        <v>7233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337</v>
      </c>
      <c r="F136" s="77">
        <v>42345</v>
      </c>
      <c r="G136" s="76" t="s">
        <v>7232</v>
      </c>
      <c r="H136" s="76" t="s">
        <v>4525</v>
      </c>
      <c r="I136" s="76" t="s">
        <v>7231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296</v>
      </c>
      <c r="F137" s="77">
        <v>42352</v>
      </c>
      <c r="G137" s="76"/>
      <c r="H137" s="76" t="s">
        <v>7229</v>
      </c>
      <c r="I137" s="76" t="s">
        <v>7230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42446</v>
      </c>
      <c r="G138" s="76"/>
      <c r="H138" s="76" t="s">
        <v>7229</v>
      </c>
      <c r="I138" s="76" t="s">
        <v>7228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42522</v>
      </c>
      <c r="G139" s="76"/>
      <c r="H139" s="76" t="s">
        <v>7227</v>
      </c>
      <c r="I139" s="76" t="s">
        <v>7226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42534</v>
      </c>
      <c r="G140" s="76"/>
      <c r="H140" s="76" t="s">
        <v>4485</v>
      </c>
      <c r="I140" s="76" t="s">
        <v>7225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42548</v>
      </c>
      <c r="G141" s="76"/>
      <c r="H141" s="76" t="s">
        <v>7224</v>
      </c>
      <c r="I141" s="76" t="s">
        <v>7223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42569</v>
      </c>
      <c r="G142" s="76"/>
      <c r="H142" s="76" t="s">
        <v>7222</v>
      </c>
      <c r="I142" s="76" t="s">
        <v>7221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337</v>
      </c>
      <c r="F143" s="77">
        <v>42576</v>
      </c>
      <c r="G143" s="76" t="s">
        <v>7220</v>
      </c>
      <c r="H143" s="76" t="s">
        <v>7219</v>
      </c>
      <c r="I143" s="76" t="s">
        <v>7218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337</v>
      </c>
      <c r="F144" s="77">
        <v>42598</v>
      </c>
      <c r="G144" s="76" t="s">
        <v>7217</v>
      </c>
      <c r="H144" s="76" t="s">
        <v>7216</v>
      </c>
      <c r="I144" s="76" t="s">
        <v>7215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337</v>
      </c>
      <c r="F145" s="77">
        <v>42598</v>
      </c>
      <c r="G145" s="76" t="s">
        <v>7214</v>
      </c>
      <c r="H145" s="76" t="s">
        <v>7213</v>
      </c>
      <c r="I145" s="76" t="s">
        <v>7215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337</v>
      </c>
      <c r="F146" s="77">
        <v>42598</v>
      </c>
      <c r="G146" s="76" t="s">
        <v>7214</v>
      </c>
      <c r="H146" s="76" t="s">
        <v>7213</v>
      </c>
      <c r="I146" s="76" t="s">
        <v>7212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42619</v>
      </c>
      <c r="G147" s="76"/>
      <c r="H147" s="76" t="s">
        <v>7211</v>
      </c>
      <c r="I147" s="76" t="s">
        <v>7210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42646</v>
      </c>
      <c r="G148" s="76"/>
      <c r="H148" s="76" t="s">
        <v>7209</v>
      </c>
      <c r="I148" s="76" t="s">
        <v>7208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42663</v>
      </c>
      <c r="G149" s="76"/>
      <c r="H149" s="76" t="s">
        <v>7207</v>
      </c>
      <c r="I149" s="76" t="s">
        <v>3866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42667</v>
      </c>
      <c r="G150" s="76"/>
      <c r="H150" s="76" t="s">
        <v>4485</v>
      </c>
      <c r="I150" s="76" t="s">
        <v>7206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42738</v>
      </c>
      <c r="G151" s="76"/>
      <c r="H151" s="76" t="s">
        <v>7205</v>
      </c>
      <c r="I151" s="76" t="s">
        <v>1163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276</v>
      </c>
      <c r="F152" s="77">
        <v>42795</v>
      </c>
      <c r="G152" s="76"/>
      <c r="H152" s="76" t="s">
        <v>4507</v>
      </c>
      <c r="I152" s="76" t="s">
        <v>7204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276</v>
      </c>
      <c r="F153" s="77">
        <v>42816</v>
      </c>
      <c r="G153" s="76"/>
      <c r="H153" s="76" t="s">
        <v>7203</v>
      </c>
      <c r="I153" s="76" t="s">
        <v>7202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276</v>
      </c>
      <c r="F154" s="77">
        <v>42948</v>
      </c>
      <c r="G154" s="76" t="s">
        <v>4518</v>
      </c>
      <c r="H154" s="76" t="s">
        <v>4517</v>
      </c>
      <c r="I154" s="76" t="s">
        <v>7201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637</v>
      </c>
      <c r="F155" s="77">
        <v>43074</v>
      </c>
      <c r="G155" s="76"/>
      <c r="H155" s="76"/>
      <c r="I155" s="76" t="s">
        <v>7200</v>
      </c>
      <c r="J155" s="78">
        <v>200</v>
      </c>
    </row>
    <row r="156" spans="1:10" x14ac:dyDescent="0.25">
      <c r="A156" s="76"/>
      <c r="B156" s="76"/>
      <c r="C156" s="76" t="s">
        <v>4483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4450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296</v>
      </c>
      <c r="F158" s="77">
        <v>41281</v>
      </c>
      <c r="G158" s="76"/>
      <c r="H158" s="76" t="s">
        <v>7199</v>
      </c>
      <c r="I158" s="76" t="s">
        <v>7198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637</v>
      </c>
      <c r="F159" s="77">
        <v>41850</v>
      </c>
      <c r="G159" s="76"/>
      <c r="H159" s="76"/>
      <c r="I159" s="76" t="s">
        <v>7197</v>
      </c>
      <c r="J159" s="78">
        <v>357.75</v>
      </c>
    </row>
    <row r="160" spans="1:10" x14ac:dyDescent="0.25">
      <c r="A160" s="76"/>
      <c r="B160" s="76"/>
      <c r="C160" s="76" t="s">
        <v>4439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4428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296</v>
      </c>
      <c r="F162" s="77">
        <v>41087</v>
      </c>
      <c r="G162" s="76"/>
      <c r="H162" s="76" t="s">
        <v>7196</v>
      </c>
      <c r="I162" s="76" t="s">
        <v>7195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41169</v>
      </c>
      <c r="G163" s="76" t="s">
        <v>610</v>
      </c>
      <c r="H163" s="76" t="s">
        <v>7194</v>
      </c>
      <c r="I163" s="76" t="s">
        <v>7193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41169</v>
      </c>
      <c r="G164" s="76" t="s">
        <v>610</v>
      </c>
      <c r="H164" s="76" t="s">
        <v>7192</v>
      </c>
      <c r="I164" s="76" t="s">
        <v>7191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296</v>
      </c>
      <c r="F165" s="77">
        <v>41246</v>
      </c>
      <c r="G165" s="76"/>
      <c r="H165" s="76" t="s">
        <v>7139</v>
      </c>
      <c r="I165" s="76" t="s">
        <v>7190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41274</v>
      </c>
      <c r="G166" s="76" t="s">
        <v>6993</v>
      </c>
      <c r="H166" s="76"/>
      <c r="I166" s="76" t="s">
        <v>6992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41274</v>
      </c>
      <c r="G167" s="76" t="s">
        <v>6993</v>
      </c>
      <c r="H167" s="76"/>
      <c r="I167" s="76" t="s">
        <v>6992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41305</v>
      </c>
      <c r="G168" s="76" t="s">
        <v>6991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41414</v>
      </c>
      <c r="G169" s="76"/>
      <c r="H169" s="76" t="s">
        <v>7139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41414</v>
      </c>
      <c r="G170" s="76"/>
      <c r="H170" s="76" t="s">
        <v>7178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41435</v>
      </c>
      <c r="G171" s="76"/>
      <c r="H171" s="76" t="s">
        <v>7189</v>
      </c>
      <c r="I171" s="76" t="s">
        <v>7119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41501</v>
      </c>
      <c r="G172" s="76"/>
      <c r="H172" s="76" t="s">
        <v>7188</v>
      </c>
      <c r="I172" s="76" t="s">
        <v>7187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41547</v>
      </c>
      <c r="G173" s="76" t="s">
        <v>7186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285</v>
      </c>
      <c r="F174" s="77">
        <v>41578</v>
      </c>
      <c r="G174" s="76" t="s">
        <v>7185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296</v>
      </c>
      <c r="F175" s="77">
        <v>41590</v>
      </c>
      <c r="G175" s="76"/>
      <c r="H175" s="76" t="s">
        <v>7184</v>
      </c>
      <c r="I175" s="76" t="s">
        <v>7183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296</v>
      </c>
      <c r="F176" s="77">
        <v>41598</v>
      </c>
      <c r="G176" s="76"/>
      <c r="H176" s="76" t="s">
        <v>7182</v>
      </c>
      <c r="I176" s="76" t="s">
        <v>7181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41608</v>
      </c>
      <c r="G177" s="76" t="s">
        <v>7071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41639</v>
      </c>
      <c r="G178" s="76" t="s">
        <v>7034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296</v>
      </c>
      <c r="F179" s="77">
        <v>41724</v>
      </c>
      <c r="G179" s="76"/>
      <c r="H179" s="76" t="s">
        <v>7180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41729</v>
      </c>
      <c r="G180" s="76" t="s">
        <v>7179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41732</v>
      </c>
      <c r="G181" s="76"/>
      <c r="H181" s="76" t="s">
        <v>7178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41740</v>
      </c>
      <c r="G182" s="76" t="s">
        <v>7177</v>
      </c>
      <c r="H182" s="76"/>
      <c r="I182" s="76" t="s">
        <v>7176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296</v>
      </c>
      <c r="F183" s="77">
        <v>41845</v>
      </c>
      <c r="G183" s="76"/>
      <c r="H183" s="76" t="s">
        <v>7175</v>
      </c>
      <c r="I183" s="76" t="s">
        <v>7174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285</v>
      </c>
      <c r="F184" s="77">
        <v>41848</v>
      </c>
      <c r="G184" s="76" t="s">
        <v>7173</v>
      </c>
      <c r="H184" s="76" t="s">
        <v>7124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296</v>
      </c>
      <c r="F185" s="77">
        <v>41887</v>
      </c>
      <c r="G185" s="76"/>
      <c r="H185" s="76" t="s">
        <v>7139</v>
      </c>
      <c r="I185" s="76" t="s">
        <v>7172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296</v>
      </c>
      <c r="F186" s="77">
        <v>41904</v>
      </c>
      <c r="G186" s="76"/>
      <c r="H186" s="76" t="s">
        <v>7132</v>
      </c>
      <c r="I186" s="76" t="s">
        <v>7171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296</v>
      </c>
      <c r="F187" s="77">
        <v>41958</v>
      </c>
      <c r="G187" s="76"/>
      <c r="H187" s="76" t="s">
        <v>7139</v>
      </c>
      <c r="I187" s="76" t="s">
        <v>7170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41977</v>
      </c>
      <c r="G188" s="76"/>
      <c r="H188" s="76" t="s">
        <v>7169</v>
      </c>
      <c r="I188" s="76" t="s">
        <v>7168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41983</v>
      </c>
      <c r="G189" s="76"/>
      <c r="H189" s="76" t="s">
        <v>7167</v>
      </c>
      <c r="I189" s="76" t="s">
        <v>7166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337</v>
      </c>
      <c r="F190" s="77">
        <v>41985</v>
      </c>
      <c r="G190" s="76" t="s">
        <v>7165</v>
      </c>
      <c r="H190" s="76" t="s">
        <v>7164</v>
      </c>
      <c r="I190" s="76" t="s">
        <v>7163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296</v>
      </c>
      <c r="F191" s="77">
        <v>42108</v>
      </c>
      <c r="G191" s="76"/>
      <c r="H191" s="76" t="s">
        <v>7162</v>
      </c>
      <c r="I191" s="76" t="s">
        <v>7161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42110</v>
      </c>
      <c r="G192" s="76"/>
      <c r="H192" s="76"/>
      <c r="I192" s="76" t="s">
        <v>7160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296</v>
      </c>
      <c r="F193" s="77">
        <v>42128</v>
      </c>
      <c r="G193" s="76"/>
      <c r="H193" s="76" t="s">
        <v>7139</v>
      </c>
      <c r="I193" s="76" t="s">
        <v>7159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296</v>
      </c>
      <c r="F194" s="77">
        <v>42168</v>
      </c>
      <c r="G194" s="76"/>
      <c r="H194" s="76" t="s">
        <v>7139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296</v>
      </c>
      <c r="F195" s="77">
        <v>42193</v>
      </c>
      <c r="G195" s="76"/>
      <c r="H195" s="76" t="s">
        <v>7121</v>
      </c>
      <c r="I195" s="76" t="s">
        <v>7158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337</v>
      </c>
      <c r="F196" s="77">
        <v>42212</v>
      </c>
      <c r="G196" s="76" t="s">
        <v>7157</v>
      </c>
      <c r="H196" s="76" t="s">
        <v>7156</v>
      </c>
      <c r="I196" s="76" t="s">
        <v>7155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296</v>
      </c>
      <c r="F197" s="77">
        <v>42319</v>
      </c>
      <c r="G197" s="76"/>
      <c r="H197" s="76" t="s">
        <v>7139</v>
      </c>
      <c r="I197" s="76" t="s">
        <v>7154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337</v>
      </c>
      <c r="F198" s="77">
        <v>42369</v>
      </c>
      <c r="G198" s="76" t="s">
        <v>7153</v>
      </c>
      <c r="H198" s="76" t="s">
        <v>7136</v>
      </c>
      <c r="I198" s="76" t="s">
        <v>7152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337</v>
      </c>
      <c r="F199" s="77">
        <v>42369</v>
      </c>
      <c r="G199" s="76" t="s">
        <v>7151</v>
      </c>
      <c r="H199" s="76" t="s">
        <v>7134</v>
      </c>
      <c r="I199" s="76" t="s">
        <v>7145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337</v>
      </c>
      <c r="F200" s="77">
        <v>42369</v>
      </c>
      <c r="G200" s="76" t="s">
        <v>7150</v>
      </c>
      <c r="H200" s="76" t="s">
        <v>7132</v>
      </c>
      <c r="I200" s="76" t="s">
        <v>7145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337</v>
      </c>
      <c r="F201" s="77">
        <v>42369</v>
      </c>
      <c r="G201" s="76" t="s">
        <v>7149</v>
      </c>
      <c r="H201" s="76" t="s">
        <v>7130</v>
      </c>
      <c r="I201" s="76" t="s">
        <v>7145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337</v>
      </c>
      <c r="F202" s="77">
        <v>42369</v>
      </c>
      <c r="G202" s="76" t="s">
        <v>7148</v>
      </c>
      <c r="H202" s="76" t="s">
        <v>7128</v>
      </c>
      <c r="I202" s="76" t="s">
        <v>7145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337</v>
      </c>
      <c r="F203" s="77">
        <v>42369</v>
      </c>
      <c r="G203" s="76" t="s">
        <v>7147</v>
      </c>
      <c r="H203" s="76" t="s">
        <v>7126</v>
      </c>
      <c r="I203" s="76" t="s">
        <v>7145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337</v>
      </c>
      <c r="F204" s="77">
        <v>42369</v>
      </c>
      <c r="G204" s="76" t="s">
        <v>7146</v>
      </c>
      <c r="H204" s="76" t="s">
        <v>7124</v>
      </c>
      <c r="I204" s="76" t="s">
        <v>7145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42369</v>
      </c>
      <c r="G205" s="76" t="s">
        <v>7144</v>
      </c>
      <c r="H205" s="76"/>
      <c r="I205" s="76" t="s">
        <v>7143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3333</v>
      </c>
      <c r="F206" s="77">
        <v>42369</v>
      </c>
      <c r="G206" s="76"/>
      <c r="H206" s="76" t="s">
        <v>7142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42401</v>
      </c>
      <c r="G207" s="76"/>
      <c r="H207" s="76" t="s">
        <v>7141</v>
      </c>
      <c r="I207" s="76" t="s">
        <v>7140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637</v>
      </c>
      <c r="F208" s="77">
        <v>42478</v>
      </c>
      <c r="G208" s="76"/>
      <c r="H208" s="76" t="s">
        <v>7139</v>
      </c>
      <c r="I208" s="76" t="s">
        <v>7138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337</v>
      </c>
      <c r="F209" s="77">
        <v>42695</v>
      </c>
      <c r="G209" s="76" t="s">
        <v>7137</v>
      </c>
      <c r="H209" s="76" t="s">
        <v>7136</v>
      </c>
      <c r="I209" s="76" t="s">
        <v>7123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337</v>
      </c>
      <c r="F210" s="77">
        <v>42695</v>
      </c>
      <c r="G210" s="76" t="s">
        <v>7135</v>
      </c>
      <c r="H210" s="76" t="s">
        <v>7134</v>
      </c>
      <c r="I210" s="76" t="s">
        <v>7123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337</v>
      </c>
      <c r="F211" s="77">
        <v>42695</v>
      </c>
      <c r="G211" s="76" t="s">
        <v>7133</v>
      </c>
      <c r="H211" s="76" t="s">
        <v>7132</v>
      </c>
      <c r="I211" s="76" t="s">
        <v>7123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337</v>
      </c>
      <c r="F212" s="77">
        <v>42695</v>
      </c>
      <c r="G212" s="76" t="s">
        <v>7131</v>
      </c>
      <c r="H212" s="76" t="s">
        <v>7130</v>
      </c>
      <c r="I212" s="76" t="s">
        <v>7123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337</v>
      </c>
      <c r="F213" s="77">
        <v>42695</v>
      </c>
      <c r="G213" s="76" t="s">
        <v>7129</v>
      </c>
      <c r="H213" s="76" t="s">
        <v>7128</v>
      </c>
      <c r="I213" s="76" t="s">
        <v>7123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337</v>
      </c>
      <c r="F214" s="77">
        <v>42695</v>
      </c>
      <c r="G214" s="76" t="s">
        <v>7127</v>
      </c>
      <c r="H214" s="76" t="s">
        <v>7126</v>
      </c>
      <c r="I214" s="76" t="s">
        <v>7123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337</v>
      </c>
      <c r="F215" s="77">
        <v>42695</v>
      </c>
      <c r="G215" s="76" t="s">
        <v>7125</v>
      </c>
      <c r="H215" s="76" t="s">
        <v>7124</v>
      </c>
      <c r="I215" s="76" t="s">
        <v>7123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285</v>
      </c>
      <c r="F216" s="77">
        <v>42735</v>
      </c>
      <c r="G216" s="76" t="s">
        <v>7024</v>
      </c>
      <c r="H216" s="76"/>
      <c r="I216" s="76" t="s">
        <v>7122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276</v>
      </c>
      <c r="F217" s="77">
        <v>42826</v>
      </c>
      <c r="G217" s="76"/>
      <c r="H217" s="76" t="s">
        <v>7121</v>
      </c>
      <c r="I217" s="76" t="s">
        <v>7120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276</v>
      </c>
      <c r="F218" s="77">
        <v>42836</v>
      </c>
      <c r="G218" s="76"/>
      <c r="H218" s="76" t="s">
        <v>7118</v>
      </c>
      <c r="I218" s="76" t="s">
        <v>7119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276</v>
      </c>
      <c r="F219" s="77">
        <v>42855</v>
      </c>
      <c r="G219" s="76"/>
      <c r="H219" s="76" t="s">
        <v>7118</v>
      </c>
      <c r="I219" s="76" t="s">
        <v>7117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42917</v>
      </c>
      <c r="G220" s="76" t="s">
        <v>7116</v>
      </c>
      <c r="H220" s="76" t="s">
        <v>7115</v>
      </c>
      <c r="I220" s="76" t="s">
        <v>7114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276</v>
      </c>
      <c r="F221" s="77">
        <v>42917</v>
      </c>
      <c r="G221" s="76" t="s">
        <v>7113</v>
      </c>
      <c r="H221" s="76" t="s">
        <v>7092</v>
      </c>
      <c r="I221" s="76" t="s">
        <v>7112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42993</v>
      </c>
      <c r="G222" s="76" t="s">
        <v>7111</v>
      </c>
      <c r="H222" s="76" t="s">
        <v>7110</v>
      </c>
      <c r="I222" s="76" t="s">
        <v>7109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43009</v>
      </c>
      <c r="G223" s="76" t="s">
        <v>4402</v>
      </c>
      <c r="H223" s="76" t="s">
        <v>6960</v>
      </c>
      <c r="I223" s="76" t="s">
        <v>7108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43029</v>
      </c>
      <c r="G224" s="76" t="s">
        <v>7107</v>
      </c>
      <c r="H224" s="76" t="s">
        <v>7106</v>
      </c>
      <c r="I224" s="76" t="s">
        <v>7105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43090</v>
      </c>
      <c r="G225" s="76" t="s">
        <v>7104</v>
      </c>
      <c r="H225" s="76" t="s">
        <v>7103</v>
      </c>
      <c r="I225" s="76" t="s">
        <v>7102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43098</v>
      </c>
      <c r="G226" s="76" t="s">
        <v>7101</v>
      </c>
      <c r="H226" s="76" t="s">
        <v>7089</v>
      </c>
      <c r="I226" s="76" t="s">
        <v>7088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43101</v>
      </c>
      <c r="G227" s="76" t="s">
        <v>7100</v>
      </c>
      <c r="H227" s="76" t="s">
        <v>7099</v>
      </c>
      <c r="I227" s="76" t="s">
        <v>7098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276</v>
      </c>
      <c r="F228" s="77">
        <v>43157</v>
      </c>
      <c r="G228" s="76" t="s">
        <v>7097</v>
      </c>
      <c r="H228" s="76" t="s">
        <v>7092</v>
      </c>
      <c r="I228" s="76" t="s">
        <v>7096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43266</v>
      </c>
      <c r="G229" s="76" t="s">
        <v>7095</v>
      </c>
      <c r="H229" s="76" t="s">
        <v>7092</v>
      </c>
      <c r="I229" s="76" t="s">
        <v>7094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43434</v>
      </c>
      <c r="G230" s="76" t="s">
        <v>7093</v>
      </c>
      <c r="H230" s="76" t="s">
        <v>7092</v>
      </c>
      <c r="I230" s="76" t="s">
        <v>7091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43647</v>
      </c>
      <c r="G231" s="76" t="s">
        <v>7090</v>
      </c>
      <c r="H231" s="76" t="s">
        <v>7089</v>
      </c>
      <c r="I231" s="76" t="s">
        <v>7088</v>
      </c>
      <c r="J231" s="78">
        <v>-337.45</v>
      </c>
    </row>
    <row r="232" spans="1:10" x14ac:dyDescent="0.25">
      <c r="A232" s="76"/>
      <c r="B232" s="76"/>
      <c r="C232" s="76" t="s">
        <v>4330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4268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296</v>
      </c>
      <c r="F234" s="77">
        <v>41246</v>
      </c>
      <c r="G234" s="76"/>
      <c r="H234" s="76" t="s">
        <v>7087</v>
      </c>
      <c r="I234" s="76" t="s">
        <v>7086</v>
      </c>
      <c r="J234" s="78">
        <v>-78.72</v>
      </c>
    </row>
    <row r="235" spans="1:10" x14ac:dyDescent="0.25">
      <c r="A235" s="76"/>
      <c r="B235" s="76"/>
      <c r="C235" s="76" t="s">
        <v>4267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4237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296</v>
      </c>
      <c r="F237" s="77">
        <v>41674</v>
      </c>
      <c r="G237" s="76"/>
      <c r="H237" s="76" t="s">
        <v>7085</v>
      </c>
      <c r="I237" s="76" t="s">
        <v>6996</v>
      </c>
      <c r="J237" s="78">
        <v>-627.86</v>
      </c>
    </row>
    <row r="238" spans="1:10" x14ac:dyDescent="0.25">
      <c r="A238" s="76"/>
      <c r="B238" s="76"/>
      <c r="C238" s="76" t="s">
        <v>4228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4198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285</v>
      </c>
      <c r="F240" s="77">
        <v>41740</v>
      </c>
      <c r="G240" s="76" t="s">
        <v>6988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4196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4052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296</v>
      </c>
      <c r="F243" s="77">
        <v>41253</v>
      </c>
      <c r="G243" s="76"/>
      <c r="H243" s="76" t="s">
        <v>7084</v>
      </c>
      <c r="I243" s="76" t="s">
        <v>7083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296</v>
      </c>
      <c r="F244" s="77">
        <v>42559</v>
      </c>
      <c r="G244" s="76"/>
      <c r="H244" s="76" t="s">
        <v>7082</v>
      </c>
      <c r="I244" s="76" t="s">
        <v>7078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296</v>
      </c>
      <c r="F245" s="77">
        <v>42559</v>
      </c>
      <c r="G245" s="76"/>
      <c r="H245" s="76" t="s">
        <v>7081</v>
      </c>
      <c r="I245" s="76" t="s">
        <v>7080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296</v>
      </c>
      <c r="F246" s="77">
        <v>42559</v>
      </c>
      <c r="G246" s="76"/>
      <c r="H246" s="76" t="s">
        <v>7079</v>
      </c>
      <c r="I246" s="76" t="s">
        <v>7078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296</v>
      </c>
      <c r="F247" s="77">
        <v>42559</v>
      </c>
      <c r="G247" s="76"/>
      <c r="H247" s="76" t="s">
        <v>7077</v>
      </c>
      <c r="I247" s="76" t="s">
        <v>7076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42735</v>
      </c>
      <c r="G248" s="76" t="s">
        <v>7024</v>
      </c>
      <c r="H248" s="76"/>
      <c r="I248" s="76" t="s">
        <v>7075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276</v>
      </c>
      <c r="F249" s="77">
        <v>43030</v>
      </c>
      <c r="G249" s="76" t="s">
        <v>7074</v>
      </c>
      <c r="H249" s="76" t="s">
        <v>7073</v>
      </c>
      <c r="I249" s="76" t="s">
        <v>7072</v>
      </c>
      <c r="J249" s="78">
        <v>-2234.87</v>
      </c>
    </row>
    <row r="250" spans="1:10" x14ac:dyDescent="0.25">
      <c r="A250" s="76"/>
      <c r="B250" s="76"/>
      <c r="C250" s="76" t="s">
        <v>4049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3868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285</v>
      </c>
      <c r="F252" s="77">
        <v>41608</v>
      </c>
      <c r="G252" s="76" t="s">
        <v>7071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3865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3859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296</v>
      </c>
      <c r="F255" s="77">
        <v>41447</v>
      </c>
      <c r="G255" s="76"/>
      <c r="H255" s="76" t="s">
        <v>7070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296</v>
      </c>
      <c r="F256" s="77">
        <v>41745</v>
      </c>
      <c r="G256" s="76"/>
      <c r="H256" s="76" t="s">
        <v>7069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296</v>
      </c>
      <c r="F257" s="77">
        <v>41995</v>
      </c>
      <c r="G257" s="76"/>
      <c r="H257" s="76" t="s">
        <v>7068</v>
      </c>
      <c r="I257" s="76" t="s">
        <v>7067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337</v>
      </c>
      <c r="F258" s="77">
        <v>42033</v>
      </c>
      <c r="G258" s="76" t="s">
        <v>7066</v>
      </c>
      <c r="H258" s="76" t="s">
        <v>7059</v>
      </c>
      <c r="I258" s="76" t="s">
        <v>7065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296</v>
      </c>
      <c r="F259" s="77">
        <v>42037</v>
      </c>
      <c r="G259" s="76"/>
      <c r="H259" s="76" t="s">
        <v>7064</v>
      </c>
      <c r="I259" s="76" t="s">
        <v>7063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296</v>
      </c>
      <c r="F260" s="77">
        <v>42051</v>
      </c>
      <c r="G260" s="76"/>
      <c r="H260" s="76" t="s">
        <v>7062</v>
      </c>
      <c r="I260" s="76" t="s">
        <v>7061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712</v>
      </c>
      <c r="F261" s="77">
        <v>42144</v>
      </c>
      <c r="G261" s="76" t="s">
        <v>7060</v>
      </c>
      <c r="H261" s="76" t="s">
        <v>7059</v>
      </c>
      <c r="I261" s="76" t="s">
        <v>7058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285</v>
      </c>
      <c r="F262" s="77">
        <v>43124</v>
      </c>
      <c r="G262" s="76" t="s">
        <v>7057</v>
      </c>
      <c r="H262" s="76"/>
      <c r="I262" s="76" t="s">
        <v>7056</v>
      </c>
      <c r="J262" s="78">
        <v>4180.47</v>
      </c>
    </row>
    <row r="263" spans="1:10" x14ac:dyDescent="0.25">
      <c r="A263" s="76"/>
      <c r="B263" s="76"/>
      <c r="C263" s="76" t="s">
        <v>3757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7055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285</v>
      </c>
      <c r="F265" s="77">
        <v>40908</v>
      </c>
      <c r="G265" s="76" t="s">
        <v>7043</v>
      </c>
      <c r="H265" s="76"/>
      <c r="I265" s="76" t="s">
        <v>7042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40908</v>
      </c>
      <c r="G266" s="76" t="s">
        <v>7043</v>
      </c>
      <c r="H266" s="76"/>
      <c r="I266" s="76" t="s">
        <v>7042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40939</v>
      </c>
      <c r="G267" s="76" t="s">
        <v>7041</v>
      </c>
      <c r="H267" s="76"/>
      <c r="I267" s="76" t="s">
        <v>7054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42655</v>
      </c>
      <c r="G268" s="76" t="s">
        <v>7028</v>
      </c>
      <c r="H268" s="76"/>
      <c r="I268" s="76" t="s">
        <v>7027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285</v>
      </c>
      <c r="F269" s="77">
        <v>42735</v>
      </c>
      <c r="G269" s="76" t="s">
        <v>7024</v>
      </c>
      <c r="H269" s="76"/>
      <c r="I269" s="76" t="s">
        <v>7023</v>
      </c>
      <c r="J269" s="78">
        <v>2650.44</v>
      </c>
    </row>
    <row r="270" spans="1:10" x14ac:dyDescent="0.25">
      <c r="A270" s="76"/>
      <c r="B270" s="76"/>
      <c r="C270" s="76" t="s">
        <v>7053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3351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337</v>
      </c>
      <c r="F272" s="77">
        <v>43416</v>
      </c>
      <c r="G272" s="76" t="s">
        <v>7052</v>
      </c>
      <c r="H272" s="76" t="s">
        <v>7051</v>
      </c>
      <c r="I272" s="76" t="s">
        <v>7050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337</v>
      </c>
      <c r="F273" s="77">
        <v>43418</v>
      </c>
      <c r="G273" s="76" t="s">
        <v>7049</v>
      </c>
      <c r="H273" s="76" t="s">
        <v>7046</v>
      </c>
      <c r="I273" s="76" t="s">
        <v>7048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712</v>
      </c>
      <c r="F274" s="77">
        <v>43646</v>
      </c>
      <c r="G274" s="76" t="s">
        <v>7047</v>
      </c>
      <c r="H274" s="76" t="s">
        <v>7046</v>
      </c>
      <c r="I274" s="76" t="s">
        <v>7045</v>
      </c>
      <c r="J274" s="78">
        <v>-405.87</v>
      </c>
    </row>
    <row r="275" spans="1:10" x14ac:dyDescent="0.25">
      <c r="A275" s="76"/>
      <c r="B275" s="76"/>
      <c r="C275" s="76" t="s">
        <v>3346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3127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337</v>
      </c>
      <c r="F277" s="77">
        <v>42086</v>
      </c>
      <c r="G277" s="76" t="s">
        <v>6941</v>
      </c>
      <c r="H277" s="76" t="s">
        <v>335</v>
      </c>
      <c r="I277" s="76" t="s">
        <v>7044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42086</v>
      </c>
      <c r="G278" s="76" t="s">
        <v>6939</v>
      </c>
      <c r="H278" s="76"/>
      <c r="I278" s="76" t="s">
        <v>6938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296</v>
      </c>
      <c r="F279" s="77">
        <v>42366</v>
      </c>
      <c r="G279" s="76"/>
      <c r="H279" s="76" t="s">
        <v>3124</v>
      </c>
      <c r="I279" s="76" t="s">
        <v>424</v>
      </c>
      <c r="J279" s="78">
        <v>-26.65</v>
      </c>
    </row>
    <row r="280" spans="1:10" x14ac:dyDescent="0.25">
      <c r="A280" s="76"/>
      <c r="B280" s="76"/>
      <c r="C280" s="76" t="s">
        <v>3123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3058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285</v>
      </c>
      <c r="F282" s="77">
        <v>40908</v>
      </c>
      <c r="G282" s="76" t="s">
        <v>7043</v>
      </c>
      <c r="H282" s="76"/>
      <c r="I282" s="76" t="s">
        <v>7042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40908</v>
      </c>
      <c r="G283" s="76" t="s">
        <v>7043</v>
      </c>
      <c r="H283" s="76"/>
      <c r="I283" s="76" t="s">
        <v>7042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40939</v>
      </c>
      <c r="G284" s="76" t="s">
        <v>7041</v>
      </c>
      <c r="H284" s="76"/>
      <c r="I284" s="76" t="s">
        <v>7040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296</v>
      </c>
      <c r="F285" s="77">
        <v>41341</v>
      </c>
      <c r="G285" s="76"/>
      <c r="H285" s="76" t="s">
        <v>7039</v>
      </c>
      <c r="I285" s="76" t="s">
        <v>7038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296</v>
      </c>
      <c r="F286" s="77">
        <v>41414</v>
      </c>
      <c r="G286" s="76"/>
      <c r="H286" s="76" t="s">
        <v>7037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296</v>
      </c>
      <c r="F287" s="77">
        <v>41453</v>
      </c>
      <c r="G287" s="76"/>
      <c r="H287" s="76" t="s">
        <v>7036</v>
      </c>
      <c r="I287" s="76" t="s">
        <v>7035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41639</v>
      </c>
      <c r="G288" s="76" t="s">
        <v>7034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41659</v>
      </c>
      <c r="G289" s="76"/>
      <c r="H289" s="76" t="s">
        <v>7018</v>
      </c>
      <c r="I289" s="76" t="s">
        <v>7033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296</v>
      </c>
      <c r="F290" s="77">
        <v>42356</v>
      </c>
      <c r="G290" s="76"/>
      <c r="H290" s="76" t="s">
        <v>7018</v>
      </c>
      <c r="I290" s="76" t="s">
        <v>7032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296</v>
      </c>
      <c r="F291" s="77">
        <v>42356</v>
      </c>
      <c r="G291" s="76"/>
      <c r="H291" s="76" t="s">
        <v>7018</v>
      </c>
      <c r="I291" s="76" t="s">
        <v>7029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296</v>
      </c>
      <c r="F292" s="77">
        <v>42513</v>
      </c>
      <c r="G292" s="76"/>
      <c r="H292" s="76" t="s">
        <v>7030</v>
      </c>
      <c r="I292" s="76" t="s">
        <v>7031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296</v>
      </c>
      <c r="F293" s="77">
        <v>42513</v>
      </c>
      <c r="G293" s="76"/>
      <c r="H293" s="76" t="s">
        <v>7030</v>
      </c>
      <c r="I293" s="76" t="s">
        <v>7029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42655</v>
      </c>
      <c r="G294" s="76" t="s">
        <v>7028</v>
      </c>
      <c r="H294" s="76"/>
      <c r="I294" s="76" t="s">
        <v>7027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296</v>
      </c>
      <c r="F295" s="77">
        <v>42723</v>
      </c>
      <c r="G295" s="76"/>
      <c r="H295" s="76" t="s">
        <v>7026</v>
      </c>
      <c r="I295" s="76" t="s">
        <v>7025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42735</v>
      </c>
      <c r="G296" s="76" t="s">
        <v>7024</v>
      </c>
      <c r="H296" s="76"/>
      <c r="I296" s="76" t="s">
        <v>7023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276</v>
      </c>
      <c r="F297" s="77">
        <v>42917</v>
      </c>
      <c r="G297" s="76" t="s">
        <v>7022</v>
      </c>
      <c r="H297" s="76" t="s">
        <v>7021</v>
      </c>
      <c r="I297" s="76" t="s">
        <v>7020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276</v>
      </c>
      <c r="F298" s="77">
        <v>43083</v>
      </c>
      <c r="G298" s="76" t="s">
        <v>7019</v>
      </c>
      <c r="H298" s="76" t="s">
        <v>7018</v>
      </c>
      <c r="I298" s="76" t="s">
        <v>7017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285</v>
      </c>
      <c r="F299" s="77">
        <v>43160</v>
      </c>
      <c r="G299" s="76" t="s">
        <v>7016</v>
      </c>
      <c r="H299" s="76"/>
      <c r="I299" s="76" t="s">
        <v>7015</v>
      </c>
      <c r="J299" s="78">
        <v>-7333.52</v>
      </c>
    </row>
    <row r="300" spans="1:10" x14ac:dyDescent="0.25">
      <c r="A300" s="76"/>
      <c r="B300" s="76"/>
      <c r="C300" s="76" t="s">
        <v>3013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7014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285</v>
      </c>
      <c r="F302" s="77">
        <v>41935</v>
      </c>
      <c r="G302" s="76" t="s">
        <v>7013</v>
      </c>
      <c r="H302" s="76" t="s">
        <v>7012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296</v>
      </c>
      <c r="F303" s="77">
        <v>42233</v>
      </c>
      <c r="G303" s="76"/>
      <c r="H303" s="76" t="s">
        <v>7011</v>
      </c>
      <c r="I303" s="76" t="s">
        <v>7010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296</v>
      </c>
      <c r="F304" s="77">
        <v>42345</v>
      </c>
      <c r="G304" s="76"/>
      <c r="H304" s="76" t="s">
        <v>2584</v>
      </c>
      <c r="I304" s="76" t="s">
        <v>7009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296</v>
      </c>
      <c r="F305" s="77">
        <v>42619</v>
      </c>
      <c r="G305" s="76"/>
      <c r="H305" s="76" t="s">
        <v>2529</v>
      </c>
      <c r="I305" s="76" t="s">
        <v>7008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296</v>
      </c>
      <c r="F306" s="77">
        <v>42619</v>
      </c>
      <c r="G306" s="76"/>
      <c r="H306" s="76" t="s">
        <v>2584</v>
      </c>
      <c r="I306" s="76" t="s">
        <v>7007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42619</v>
      </c>
      <c r="G307" s="76"/>
      <c r="H307" s="76" t="s">
        <v>2529</v>
      </c>
      <c r="I307" s="76" t="s">
        <v>7006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637</v>
      </c>
      <c r="F308" s="77">
        <v>42649</v>
      </c>
      <c r="G308" s="76"/>
      <c r="H308" s="76"/>
      <c r="I308" s="76" t="s">
        <v>7005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637</v>
      </c>
      <c r="F309" s="77">
        <v>42653</v>
      </c>
      <c r="G309" s="76"/>
      <c r="H309" s="76"/>
      <c r="I309" s="76" t="s">
        <v>7004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285</v>
      </c>
      <c r="F310" s="77">
        <v>43251</v>
      </c>
      <c r="G310" s="76" t="s">
        <v>7003</v>
      </c>
      <c r="H310" s="76"/>
      <c r="I310" s="76" t="s">
        <v>7002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337</v>
      </c>
      <c r="F311" s="77">
        <v>43423</v>
      </c>
      <c r="G311" s="76" t="s">
        <v>7001</v>
      </c>
      <c r="H311" s="76" t="s">
        <v>7000</v>
      </c>
      <c r="I311" s="76" t="s">
        <v>6999</v>
      </c>
      <c r="J311" s="78">
        <v>1690</v>
      </c>
    </row>
    <row r="312" spans="1:10" x14ac:dyDescent="0.25">
      <c r="A312" s="76"/>
      <c r="B312" s="76"/>
      <c r="C312" s="76" t="s">
        <v>6998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2176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296</v>
      </c>
      <c r="F314" s="77">
        <v>41460</v>
      </c>
      <c r="G314" s="76"/>
      <c r="H314" s="76" t="s">
        <v>6997</v>
      </c>
      <c r="I314" s="76" t="s">
        <v>6996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276</v>
      </c>
      <c r="F315" s="77">
        <v>42917</v>
      </c>
      <c r="G315" s="76" t="s">
        <v>6995</v>
      </c>
      <c r="H315" s="76" t="s">
        <v>3839</v>
      </c>
      <c r="I315" s="76" t="s">
        <v>6994</v>
      </c>
      <c r="J315" s="78">
        <v>-198.72</v>
      </c>
    </row>
    <row r="316" spans="1:10" x14ac:dyDescent="0.25">
      <c r="A316" s="76"/>
      <c r="B316" s="76"/>
      <c r="C316" s="76" t="s">
        <v>2154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1603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285</v>
      </c>
      <c r="F318" s="77">
        <v>41274</v>
      </c>
      <c r="G318" s="76" t="s">
        <v>6993</v>
      </c>
      <c r="H318" s="76"/>
      <c r="I318" s="76" t="s">
        <v>6992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41305</v>
      </c>
      <c r="G319" s="76" t="s">
        <v>6991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41333</v>
      </c>
      <c r="G320" s="76" t="s">
        <v>6990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41670</v>
      </c>
      <c r="G321" s="76" t="s">
        <v>6989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285</v>
      </c>
      <c r="F322" s="77">
        <v>41740</v>
      </c>
      <c r="G322" s="76" t="s">
        <v>6988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337</v>
      </c>
      <c r="F323" s="77">
        <v>41766</v>
      </c>
      <c r="G323" s="76" t="s">
        <v>6987</v>
      </c>
      <c r="H323" s="76" t="s">
        <v>6986</v>
      </c>
      <c r="I323" s="76" t="s">
        <v>6985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337</v>
      </c>
      <c r="F324" s="77">
        <v>42996</v>
      </c>
      <c r="G324" s="76" t="s">
        <v>6984</v>
      </c>
      <c r="H324" s="76" t="s">
        <v>1590</v>
      </c>
      <c r="I324" s="76" t="s">
        <v>6983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276</v>
      </c>
      <c r="F325" s="77">
        <v>43012</v>
      </c>
      <c r="G325" s="76" t="s">
        <v>6982</v>
      </c>
      <c r="H325" s="76" t="s">
        <v>6981</v>
      </c>
      <c r="I325" s="76" t="s">
        <v>6980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276</v>
      </c>
      <c r="F326" s="77">
        <v>43013</v>
      </c>
      <c r="G326" s="76" t="s">
        <v>6979</v>
      </c>
      <c r="H326" s="76" t="s">
        <v>6978</v>
      </c>
      <c r="I326" s="76" t="s">
        <v>6977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43020</v>
      </c>
      <c r="G327" s="76" t="s">
        <v>6976</v>
      </c>
      <c r="H327" s="76" t="s">
        <v>6975</v>
      </c>
      <c r="I327" s="76" t="s">
        <v>6972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337</v>
      </c>
      <c r="F328" s="77">
        <v>43020</v>
      </c>
      <c r="G328" s="76" t="s">
        <v>6974</v>
      </c>
      <c r="H328" s="76" t="s">
        <v>6973</v>
      </c>
      <c r="I328" s="76" t="s">
        <v>6972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337</v>
      </c>
      <c r="F329" s="77">
        <v>43020</v>
      </c>
      <c r="G329" s="76" t="s">
        <v>6971</v>
      </c>
      <c r="H329" s="76" t="s">
        <v>6970</v>
      </c>
      <c r="I329" s="76" t="s">
        <v>6968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337</v>
      </c>
      <c r="F330" s="77">
        <v>43020</v>
      </c>
      <c r="G330" s="76" t="s">
        <v>6969</v>
      </c>
      <c r="H330" s="76" t="s">
        <v>6957</v>
      </c>
      <c r="I330" s="76" t="s">
        <v>6968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276</v>
      </c>
      <c r="F331" s="77">
        <v>43026</v>
      </c>
      <c r="G331" s="76" t="s">
        <v>6967</v>
      </c>
      <c r="H331" s="76" t="s">
        <v>6966</v>
      </c>
      <c r="I331" s="76" t="s">
        <v>6965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276</v>
      </c>
      <c r="F332" s="77">
        <v>43404</v>
      </c>
      <c r="G332" s="76" t="s">
        <v>6964</v>
      </c>
      <c r="H332" s="76" t="s">
        <v>6963</v>
      </c>
      <c r="I332" s="76" t="s">
        <v>6962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276</v>
      </c>
      <c r="F333" s="77">
        <v>43434</v>
      </c>
      <c r="G333" s="76" t="s">
        <v>6961</v>
      </c>
      <c r="H333" s="76" t="s">
        <v>6960</v>
      </c>
      <c r="I333" s="76" t="s">
        <v>6959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712</v>
      </c>
      <c r="F334" s="77">
        <v>43465</v>
      </c>
      <c r="G334" s="76" t="s">
        <v>6958</v>
      </c>
      <c r="H334" s="76" t="s">
        <v>6957</v>
      </c>
      <c r="I334" s="76" t="s">
        <v>6956</v>
      </c>
      <c r="J334" s="78">
        <v>-390</v>
      </c>
    </row>
    <row r="335" spans="1:10" x14ac:dyDescent="0.25">
      <c r="A335" s="76"/>
      <c r="B335" s="76"/>
      <c r="C335" s="76" t="s">
        <v>1523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6955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337</v>
      </c>
      <c r="F337" s="77">
        <v>42913</v>
      </c>
      <c r="G337" s="76" t="s">
        <v>6954</v>
      </c>
      <c r="H337" s="76" t="s">
        <v>6951</v>
      </c>
      <c r="I337" s="76" t="s">
        <v>6953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337</v>
      </c>
      <c r="F338" s="77">
        <v>43319</v>
      </c>
      <c r="G338" s="76" t="s">
        <v>6952</v>
      </c>
      <c r="H338" s="76" t="s">
        <v>6951</v>
      </c>
      <c r="I338" s="76" t="s">
        <v>6950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276</v>
      </c>
      <c r="F339" s="77">
        <v>43342</v>
      </c>
      <c r="G339" s="76" t="s">
        <v>6949</v>
      </c>
      <c r="H339" s="76" t="s">
        <v>6948</v>
      </c>
      <c r="I339" s="76" t="s">
        <v>6947</v>
      </c>
      <c r="J339" s="78">
        <v>-217</v>
      </c>
    </row>
    <row r="340" spans="1:12" x14ac:dyDescent="0.25">
      <c r="A340" s="76"/>
      <c r="B340" s="76"/>
      <c r="C340" s="76" t="s">
        <v>6946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897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296</v>
      </c>
      <c r="F342" s="77">
        <v>42065</v>
      </c>
      <c r="G342" s="76"/>
      <c r="H342" s="76" t="s">
        <v>6945</v>
      </c>
      <c r="I342" s="76" t="s">
        <v>6944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276</v>
      </c>
      <c r="F343" s="77">
        <v>43124</v>
      </c>
      <c r="G343" s="76" t="s">
        <v>6943</v>
      </c>
      <c r="H343" s="76" t="s">
        <v>2275</v>
      </c>
      <c r="I343" s="76" t="s">
        <v>6942</v>
      </c>
      <c r="J343" s="78">
        <v>-126</v>
      </c>
    </row>
    <row r="344" spans="1:12" x14ac:dyDescent="0.25">
      <c r="A344" s="76"/>
      <c r="B344" s="76"/>
      <c r="C344" s="76" t="s">
        <v>879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640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337</v>
      </c>
      <c r="F346" s="77">
        <v>42086</v>
      </c>
      <c r="G346" s="76" t="s">
        <v>6941</v>
      </c>
      <c r="H346" s="76" t="s">
        <v>335</v>
      </c>
      <c r="I346" s="76" t="s">
        <v>6940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285</v>
      </c>
      <c r="F347" s="77">
        <v>42086</v>
      </c>
      <c r="G347" s="76" t="s">
        <v>6939</v>
      </c>
      <c r="H347" s="76"/>
      <c r="I347" s="76" t="s">
        <v>6938</v>
      </c>
      <c r="J347" s="79">
        <v>-37</v>
      </c>
    </row>
    <row r="348" spans="1:12" ht="15.75" thickBot="1" x14ac:dyDescent="0.3">
      <c r="A348" s="76"/>
      <c r="B348" s="76"/>
      <c r="C348" s="76" t="s">
        <v>630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271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7412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296</v>
      </c>
      <c r="F4" s="77">
        <v>42569</v>
      </c>
      <c r="G4" s="76"/>
      <c r="H4" s="76" t="s">
        <v>7411</v>
      </c>
      <c r="I4" s="76" t="s">
        <v>7410</v>
      </c>
      <c r="J4" s="78">
        <v>-218.5</v>
      </c>
    </row>
    <row r="5" spans="1:11" x14ac:dyDescent="0.25">
      <c r="A5" s="76"/>
      <c r="B5" s="76"/>
      <c r="C5" s="76" t="s">
        <v>7409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7408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41841</v>
      </c>
      <c r="G7" s="76" t="s">
        <v>7407</v>
      </c>
      <c r="H7" s="76"/>
      <c r="I7" s="76" t="s">
        <v>7406</v>
      </c>
      <c r="J7" s="79">
        <v>1500</v>
      </c>
    </row>
    <row r="8" spans="1:11" x14ac:dyDescent="0.25">
      <c r="A8" s="76"/>
      <c r="B8" s="76"/>
      <c r="C8" s="76"/>
      <c r="D8" s="76"/>
      <c r="E8" s="76" t="s">
        <v>285</v>
      </c>
      <c r="F8" s="77">
        <v>42247</v>
      </c>
      <c r="G8" s="76" t="s">
        <v>7405</v>
      </c>
      <c r="H8" s="76"/>
      <c r="I8" s="76" t="s">
        <v>7404</v>
      </c>
      <c r="J8" s="79">
        <v>2700</v>
      </c>
    </row>
    <row r="9" spans="1:11" x14ac:dyDescent="0.25">
      <c r="A9" s="76"/>
      <c r="B9" s="76"/>
      <c r="C9" s="76"/>
      <c r="D9" s="76"/>
      <c r="E9" s="76" t="s">
        <v>285</v>
      </c>
      <c r="F9" s="77">
        <v>42735</v>
      </c>
      <c r="G9" s="76" t="s">
        <v>7403</v>
      </c>
      <c r="H9" s="76"/>
      <c r="I9" s="76" t="s">
        <v>7402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276</v>
      </c>
      <c r="F10" s="77">
        <v>43100</v>
      </c>
      <c r="G10" s="76" t="s">
        <v>7400</v>
      </c>
      <c r="H10" s="76" t="s">
        <v>7018</v>
      </c>
      <c r="I10" s="76" t="s">
        <v>7401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276</v>
      </c>
      <c r="F11" s="77">
        <v>43100</v>
      </c>
      <c r="G11" s="76" t="s">
        <v>7400</v>
      </c>
      <c r="H11" s="76" t="s">
        <v>7018</v>
      </c>
      <c r="I11" s="76" t="s">
        <v>7029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43100</v>
      </c>
      <c r="G12" s="76" t="s">
        <v>7399</v>
      </c>
      <c r="H12" s="76"/>
      <c r="I12" s="76" t="s">
        <v>7398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276</v>
      </c>
      <c r="F13" s="77">
        <v>43343</v>
      </c>
      <c r="G13" s="76" t="s">
        <v>7397</v>
      </c>
      <c r="H13" s="76" t="s">
        <v>7162</v>
      </c>
      <c r="I13" s="76" t="s">
        <v>7396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276</v>
      </c>
      <c r="F14" s="77">
        <v>43357</v>
      </c>
      <c r="G14" s="76" t="s">
        <v>7395</v>
      </c>
      <c r="H14" s="76" t="s">
        <v>7394</v>
      </c>
      <c r="I14" s="76" t="s">
        <v>7393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276</v>
      </c>
      <c r="F15" s="77">
        <v>43389</v>
      </c>
      <c r="G15" s="76" t="s">
        <v>7392</v>
      </c>
      <c r="H15" s="76" t="s">
        <v>7162</v>
      </c>
      <c r="I15" s="76" t="s">
        <v>7391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276</v>
      </c>
      <c r="F16" s="77">
        <v>43451</v>
      </c>
      <c r="G16" s="76" t="s">
        <v>7390</v>
      </c>
      <c r="H16" s="76" t="s">
        <v>7162</v>
      </c>
      <c r="I16" s="76" t="s">
        <v>7389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276</v>
      </c>
      <c r="F17" s="77">
        <v>43508</v>
      </c>
      <c r="G17" s="76" t="s">
        <v>7388</v>
      </c>
      <c r="H17" s="76" t="s">
        <v>7018</v>
      </c>
      <c r="I17" s="76" t="s">
        <v>7384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276</v>
      </c>
      <c r="F18" s="77">
        <v>43663</v>
      </c>
      <c r="G18" s="76" t="s">
        <v>7387</v>
      </c>
      <c r="H18" s="76" t="s">
        <v>7162</v>
      </c>
      <c r="I18" s="76" t="s">
        <v>7386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276</v>
      </c>
      <c r="F19" s="77">
        <v>43691</v>
      </c>
      <c r="G19" s="76" t="s">
        <v>7385</v>
      </c>
      <c r="H19" s="76" t="s">
        <v>7018</v>
      </c>
      <c r="I19" s="76" t="s">
        <v>7384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276</v>
      </c>
      <c r="F20" s="77">
        <v>43741</v>
      </c>
      <c r="G20" s="76" t="s">
        <v>7383</v>
      </c>
      <c r="H20" s="76" t="s">
        <v>7162</v>
      </c>
      <c r="I20" s="76" t="s">
        <v>7382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276</v>
      </c>
      <c r="F21" s="77">
        <v>43775</v>
      </c>
      <c r="G21" s="76" t="s">
        <v>7381</v>
      </c>
      <c r="H21" s="76" t="s">
        <v>7162</v>
      </c>
      <c r="I21" s="76" t="s">
        <v>7379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276</v>
      </c>
      <c r="F22" s="77">
        <v>43982</v>
      </c>
      <c r="G22" s="76" t="s">
        <v>7380</v>
      </c>
      <c r="H22" s="76" t="s">
        <v>7162</v>
      </c>
      <c r="I22" s="76" t="s">
        <v>7379</v>
      </c>
      <c r="J22" s="78">
        <v>-3018.33</v>
      </c>
    </row>
    <row r="23" spans="1:10" x14ac:dyDescent="0.25">
      <c r="A23" s="76"/>
      <c r="B23" s="76"/>
      <c r="C23" s="76" t="s">
        <v>7378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6313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337</v>
      </c>
      <c r="F25" s="77">
        <v>42004</v>
      </c>
      <c r="G25" s="76" t="s">
        <v>7377</v>
      </c>
      <c r="H25" s="76" t="s">
        <v>0</v>
      </c>
      <c r="I25" s="76" t="s">
        <v>7376</v>
      </c>
      <c r="J25" s="78">
        <v>1509.2</v>
      </c>
    </row>
    <row r="26" spans="1:10" x14ac:dyDescent="0.25">
      <c r="A26" s="76"/>
      <c r="B26" s="76"/>
      <c r="C26" s="76" t="s">
        <v>6307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6226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337</v>
      </c>
      <c r="F28" s="77">
        <v>41792</v>
      </c>
      <c r="G28" s="76" t="s">
        <v>7375</v>
      </c>
      <c r="H28" s="76" t="s">
        <v>4525</v>
      </c>
      <c r="I28" s="76" t="s">
        <v>7374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337</v>
      </c>
      <c r="F29" s="77">
        <v>42212</v>
      </c>
      <c r="G29" s="76" t="s">
        <v>7373</v>
      </c>
      <c r="H29" s="76" t="s">
        <v>4525</v>
      </c>
      <c r="I29" s="76" t="s">
        <v>7372</v>
      </c>
      <c r="J29" s="78">
        <v>1500</v>
      </c>
    </row>
    <row r="30" spans="1:10" x14ac:dyDescent="0.25">
      <c r="A30" s="76"/>
      <c r="B30" s="76"/>
      <c r="C30" s="76" t="s">
        <v>6212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7371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637</v>
      </c>
      <c r="F32" s="77">
        <v>41444</v>
      </c>
      <c r="G32" s="76"/>
      <c r="H32" s="76"/>
      <c r="I32" s="76" t="s">
        <v>7344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276</v>
      </c>
      <c r="F33" s="77">
        <v>42917</v>
      </c>
      <c r="G33" s="76" t="s">
        <v>7370</v>
      </c>
      <c r="H33" s="76" t="s">
        <v>3839</v>
      </c>
      <c r="I33" s="76" t="s">
        <v>7369</v>
      </c>
      <c r="J33" s="79">
        <v>-82.69</v>
      </c>
    </row>
    <row r="34" spans="1:12" ht="15.75" thickBot="1" x14ac:dyDescent="0.3">
      <c r="A34" s="76"/>
      <c r="B34" s="76"/>
      <c r="C34" s="76" t="s">
        <v>7368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5919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43670</v>
      </c>
      <c r="G4" s="76" t="s">
        <v>5910</v>
      </c>
      <c r="H4" s="76"/>
      <c r="I4" s="76" t="s">
        <v>5909</v>
      </c>
      <c r="J4" s="78">
        <v>500</v>
      </c>
    </row>
    <row r="5" spans="1:11" x14ac:dyDescent="0.25">
      <c r="A5" s="76"/>
      <c r="B5" s="76"/>
      <c r="C5" s="76" t="s">
        <v>5908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42308</v>
      </c>
      <c r="G7" s="76" t="s">
        <v>436</v>
      </c>
      <c r="H7" s="76"/>
      <c r="I7" s="76" t="s">
        <v>435</v>
      </c>
      <c r="J7" s="79">
        <v>20</v>
      </c>
    </row>
    <row r="8" spans="1:11" x14ac:dyDescent="0.25">
      <c r="A8" s="76"/>
      <c r="B8" s="76"/>
      <c r="C8" s="76"/>
      <c r="D8" s="76"/>
      <c r="E8" s="76" t="s">
        <v>285</v>
      </c>
      <c r="F8" s="77">
        <v>42370</v>
      </c>
      <c r="G8" s="76" t="s">
        <v>568</v>
      </c>
      <c r="H8" s="76"/>
      <c r="I8" s="76" t="s">
        <v>567</v>
      </c>
      <c r="J8" s="79">
        <v>480</v>
      </c>
    </row>
    <row r="9" spans="1:11" x14ac:dyDescent="0.25">
      <c r="A9" s="76"/>
      <c r="B9" s="76"/>
      <c r="C9" s="76"/>
      <c r="D9" s="76"/>
      <c r="E9" s="76" t="s">
        <v>285</v>
      </c>
      <c r="F9" s="77">
        <v>42429</v>
      </c>
      <c r="G9" s="76" t="s">
        <v>427</v>
      </c>
      <c r="H9" s="76"/>
      <c r="I9" s="76" t="s">
        <v>394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285</v>
      </c>
      <c r="F10" s="77">
        <v>42460</v>
      </c>
      <c r="G10" s="76" t="s">
        <v>426</v>
      </c>
      <c r="H10" s="76"/>
      <c r="I10" s="76" t="s">
        <v>425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285</v>
      </c>
      <c r="F11" s="77">
        <v>42704</v>
      </c>
      <c r="G11" s="76" t="s">
        <v>807</v>
      </c>
      <c r="H11" s="76"/>
      <c r="I11" s="76" t="s">
        <v>806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42735</v>
      </c>
      <c r="G12" s="76" t="s">
        <v>402</v>
      </c>
      <c r="H12" s="76"/>
      <c r="I12" s="76" t="s">
        <v>401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285</v>
      </c>
      <c r="F13" s="77">
        <v>42810</v>
      </c>
      <c r="G13" s="76" t="s">
        <v>585</v>
      </c>
      <c r="H13" s="76"/>
      <c r="I13" s="76" t="s">
        <v>584</v>
      </c>
      <c r="J13" s="78">
        <v>-600</v>
      </c>
    </row>
    <row r="14" spans="1:11" x14ac:dyDescent="0.25">
      <c r="A14" s="76"/>
      <c r="B14" s="76"/>
      <c r="C14" s="76" t="s">
        <v>5906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5905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285</v>
      </c>
      <c r="F16" s="77">
        <v>41060</v>
      </c>
      <c r="G16" s="76" t="s">
        <v>515</v>
      </c>
      <c r="H16" s="76"/>
      <c r="I16" s="76" t="s">
        <v>514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41305</v>
      </c>
      <c r="G17" s="76" t="s">
        <v>501</v>
      </c>
      <c r="H17" s="76"/>
      <c r="I17" s="76" t="s">
        <v>500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41425</v>
      </c>
      <c r="G18" s="76" t="s">
        <v>493</v>
      </c>
      <c r="H18" s="76"/>
      <c r="I18" s="76" t="s">
        <v>492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285</v>
      </c>
      <c r="F19" s="77">
        <v>41882</v>
      </c>
      <c r="G19" s="76" t="s">
        <v>467</v>
      </c>
      <c r="H19" s="76"/>
      <c r="I19" s="76" t="s">
        <v>466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285</v>
      </c>
      <c r="F20" s="77">
        <v>42277</v>
      </c>
      <c r="G20" s="76" t="s">
        <v>438</v>
      </c>
      <c r="H20" s="76"/>
      <c r="I20" s="76" t="s">
        <v>437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285</v>
      </c>
      <c r="F21" s="77">
        <v>42613</v>
      </c>
      <c r="G21" s="76" t="s">
        <v>413</v>
      </c>
      <c r="H21" s="76"/>
      <c r="I21" s="76" t="s">
        <v>412</v>
      </c>
      <c r="J21" s="78">
        <v>8</v>
      </c>
    </row>
    <row r="22" spans="1:10" x14ac:dyDescent="0.25">
      <c r="A22" s="76"/>
      <c r="B22" s="76"/>
      <c r="C22" s="76" t="s">
        <v>5904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5903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285</v>
      </c>
      <c r="F24" s="77">
        <v>40724</v>
      </c>
      <c r="G24" s="76" t="s">
        <v>533</v>
      </c>
      <c r="H24" s="76"/>
      <c r="I24" s="76" t="s">
        <v>532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285</v>
      </c>
      <c r="F25" s="77">
        <v>42810</v>
      </c>
      <c r="G25" s="76" t="s">
        <v>585</v>
      </c>
      <c r="H25" s="76"/>
      <c r="I25" s="76" t="s">
        <v>584</v>
      </c>
      <c r="J25" s="78">
        <v>-20</v>
      </c>
    </row>
    <row r="26" spans="1:10" x14ac:dyDescent="0.25">
      <c r="A26" s="76"/>
      <c r="B26" s="76"/>
      <c r="C26" s="76" t="s">
        <v>5902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5901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285</v>
      </c>
      <c r="F28" s="77">
        <v>40574</v>
      </c>
      <c r="G28" s="76" t="s">
        <v>539</v>
      </c>
      <c r="H28" s="76"/>
      <c r="I28" s="76" t="s">
        <v>538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285</v>
      </c>
      <c r="F29" s="77">
        <v>40939</v>
      </c>
      <c r="G29" s="76" t="s">
        <v>1793</v>
      </c>
      <c r="H29" s="76"/>
      <c r="I29" s="76" t="s">
        <v>1792</v>
      </c>
      <c r="J29" s="78">
        <v>-40</v>
      </c>
    </row>
    <row r="30" spans="1:10" x14ac:dyDescent="0.25">
      <c r="A30" s="76"/>
      <c r="B30" s="76"/>
      <c r="C30" s="76" t="s">
        <v>5900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5899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285</v>
      </c>
      <c r="F32" s="77">
        <v>41182</v>
      </c>
      <c r="G32" s="76" t="s">
        <v>509</v>
      </c>
      <c r="H32" s="76"/>
      <c r="I32" s="76" t="s">
        <v>508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41305</v>
      </c>
      <c r="G33" s="76" t="s">
        <v>501</v>
      </c>
      <c r="H33" s="76"/>
      <c r="I33" s="76" t="s">
        <v>500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41425</v>
      </c>
      <c r="G34" s="76" t="s">
        <v>493</v>
      </c>
      <c r="H34" s="76"/>
      <c r="I34" s="76" t="s">
        <v>492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285</v>
      </c>
      <c r="F35" s="77">
        <v>41517</v>
      </c>
      <c r="G35" s="76" t="s">
        <v>489</v>
      </c>
      <c r="H35" s="76"/>
      <c r="I35" s="76" t="s">
        <v>488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285</v>
      </c>
      <c r="F36" s="77">
        <v>41790</v>
      </c>
      <c r="G36" s="76" t="s">
        <v>570</v>
      </c>
      <c r="H36" s="76"/>
      <c r="I36" s="76" t="s">
        <v>569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42277</v>
      </c>
      <c r="G37" s="76" t="s">
        <v>438</v>
      </c>
      <c r="H37" s="76"/>
      <c r="I37" s="76" t="s">
        <v>437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285</v>
      </c>
      <c r="F38" s="77">
        <v>43221</v>
      </c>
      <c r="G38" s="76" t="s">
        <v>596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5898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5897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285</v>
      </c>
      <c r="F41" s="77">
        <v>41029</v>
      </c>
      <c r="G41" s="76" t="s">
        <v>519</v>
      </c>
      <c r="H41" s="76"/>
      <c r="I41" s="76" t="s">
        <v>518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285</v>
      </c>
      <c r="F42" s="77">
        <v>41121</v>
      </c>
      <c r="G42" s="76" t="s">
        <v>513</v>
      </c>
      <c r="H42" s="76"/>
      <c r="I42" s="76" t="s">
        <v>512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285</v>
      </c>
      <c r="F43" s="77">
        <v>41394</v>
      </c>
      <c r="G43" s="76" t="s">
        <v>495</v>
      </c>
      <c r="H43" s="76"/>
      <c r="I43" s="76" t="s">
        <v>494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285</v>
      </c>
      <c r="F44" s="77">
        <v>41425</v>
      </c>
      <c r="G44" s="76" t="s">
        <v>493</v>
      </c>
      <c r="H44" s="76"/>
      <c r="I44" s="76" t="s">
        <v>492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41486</v>
      </c>
      <c r="G45" s="76" t="s">
        <v>591</v>
      </c>
      <c r="H45" s="76"/>
      <c r="I45" s="76" t="s">
        <v>590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285</v>
      </c>
      <c r="F46" s="77">
        <v>41517</v>
      </c>
      <c r="G46" s="76" t="s">
        <v>489</v>
      </c>
      <c r="H46" s="76"/>
      <c r="I46" s="76" t="s">
        <v>488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285</v>
      </c>
      <c r="F47" s="77">
        <v>41608</v>
      </c>
      <c r="G47" s="76" t="s">
        <v>483</v>
      </c>
      <c r="H47" s="76"/>
      <c r="I47" s="76" t="s">
        <v>482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285</v>
      </c>
      <c r="F48" s="77">
        <v>41729</v>
      </c>
      <c r="G48" s="76" t="s">
        <v>473</v>
      </c>
      <c r="H48" s="76"/>
      <c r="I48" s="76" t="s">
        <v>472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285</v>
      </c>
      <c r="F49" s="77">
        <v>41759</v>
      </c>
      <c r="G49" s="76" t="s">
        <v>471</v>
      </c>
      <c r="H49" s="76"/>
      <c r="I49" s="76" t="s">
        <v>470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42124</v>
      </c>
      <c r="G50" s="76" t="s">
        <v>448</v>
      </c>
      <c r="H50" s="76"/>
      <c r="I50" s="76" t="s">
        <v>447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285</v>
      </c>
      <c r="F51" s="77">
        <v>42233</v>
      </c>
      <c r="G51" s="76" t="s">
        <v>2874</v>
      </c>
      <c r="H51" s="76"/>
      <c r="I51" s="76" t="s">
        <v>2873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42338</v>
      </c>
      <c r="G52" s="76" t="s">
        <v>434</v>
      </c>
      <c r="H52" s="76"/>
      <c r="I52" s="76" t="s">
        <v>433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285</v>
      </c>
      <c r="F53" s="77">
        <v>42370</v>
      </c>
      <c r="G53" s="76" t="s">
        <v>568</v>
      </c>
      <c r="H53" s="76"/>
      <c r="I53" s="76" t="s">
        <v>567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285</v>
      </c>
      <c r="F54" s="77">
        <v>42735</v>
      </c>
      <c r="G54" s="76" t="s">
        <v>402</v>
      </c>
      <c r="H54" s="76"/>
      <c r="I54" s="76" t="s">
        <v>401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285</v>
      </c>
      <c r="F55" s="77">
        <v>42809</v>
      </c>
      <c r="G55" s="76" t="s">
        <v>557</v>
      </c>
      <c r="H55" s="76"/>
      <c r="I55" s="76" t="s">
        <v>556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285</v>
      </c>
      <c r="F56" s="77">
        <v>43233</v>
      </c>
      <c r="G56" s="76" t="s">
        <v>5897</v>
      </c>
      <c r="H56" s="76"/>
      <c r="I56" s="76" t="s">
        <v>5896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43402</v>
      </c>
      <c r="G57" s="76" t="s">
        <v>5895</v>
      </c>
      <c r="H57" s="76" t="s">
        <v>5894</v>
      </c>
      <c r="I57" s="76" t="s">
        <v>5893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276</v>
      </c>
      <c r="F58" s="77">
        <v>43451</v>
      </c>
      <c r="G58" s="76" t="s">
        <v>328</v>
      </c>
      <c r="H58" s="76" t="s">
        <v>323</v>
      </c>
      <c r="I58" s="76" t="s">
        <v>5892</v>
      </c>
      <c r="J58" s="78">
        <v>-17.52</v>
      </c>
    </row>
    <row r="59" spans="1:10" x14ac:dyDescent="0.25">
      <c r="A59" s="76"/>
      <c r="B59" s="76"/>
      <c r="C59" s="76" t="s">
        <v>5891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5890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285</v>
      </c>
      <c r="F61" s="77">
        <v>42370</v>
      </c>
      <c r="G61" s="76" t="s">
        <v>568</v>
      </c>
      <c r="H61" s="76"/>
      <c r="I61" s="76" t="s">
        <v>567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285</v>
      </c>
      <c r="F62" s="77">
        <v>42810</v>
      </c>
      <c r="G62" s="76" t="s">
        <v>585</v>
      </c>
      <c r="H62" s="76"/>
      <c r="I62" s="76" t="s">
        <v>584</v>
      </c>
      <c r="J62" s="78">
        <v>-500</v>
      </c>
    </row>
    <row r="63" spans="1:10" x14ac:dyDescent="0.25">
      <c r="A63" s="76"/>
      <c r="B63" s="76"/>
      <c r="C63" s="76" t="s">
        <v>5889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5888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285</v>
      </c>
      <c r="F65" s="77">
        <v>40939</v>
      </c>
      <c r="G65" s="76" t="s">
        <v>525</v>
      </c>
      <c r="H65" s="76"/>
      <c r="I65" s="76" t="s">
        <v>524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285</v>
      </c>
      <c r="F66" s="77">
        <v>41274</v>
      </c>
      <c r="G66" s="76" t="s">
        <v>503</v>
      </c>
      <c r="H66" s="76"/>
      <c r="I66" s="76" t="s">
        <v>502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285</v>
      </c>
      <c r="F67" s="77">
        <v>41547</v>
      </c>
      <c r="G67" s="76" t="s">
        <v>487</v>
      </c>
      <c r="H67" s="76"/>
      <c r="I67" s="76" t="s">
        <v>486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285</v>
      </c>
      <c r="F68" s="77">
        <v>42886</v>
      </c>
      <c r="G68" s="76" t="s">
        <v>680</v>
      </c>
      <c r="H68" s="76"/>
      <c r="I68" s="76" t="s">
        <v>679</v>
      </c>
      <c r="J68" s="78">
        <v>20</v>
      </c>
    </row>
    <row r="69" spans="1:10" x14ac:dyDescent="0.25">
      <c r="A69" s="76"/>
      <c r="B69" s="76"/>
      <c r="C69" s="76" t="s">
        <v>5887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5886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285</v>
      </c>
      <c r="F71" s="77">
        <v>42063</v>
      </c>
      <c r="G71" s="76" t="s">
        <v>457</v>
      </c>
      <c r="H71" s="76"/>
      <c r="I71" s="76" t="s">
        <v>456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285</v>
      </c>
      <c r="F72" s="77">
        <v>42429</v>
      </c>
      <c r="G72" s="76" t="s">
        <v>427</v>
      </c>
      <c r="H72" s="76"/>
      <c r="I72" s="76" t="s">
        <v>394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285</v>
      </c>
      <c r="F73" s="77">
        <v>42794</v>
      </c>
      <c r="G73" s="76" t="s">
        <v>395</v>
      </c>
      <c r="H73" s="76"/>
      <c r="I73" s="76" t="s">
        <v>394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285</v>
      </c>
      <c r="F74" s="77">
        <v>43221</v>
      </c>
      <c r="G74" s="76" t="s">
        <v>596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5885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5884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285</v>
      </c>
      <c r="F77" s="77">
        <v>40724</v>
      </c>
      <c r="G77" s="76" t="s">
        <v>533</v>
      </c>
      <c r="H77" s="76"/>
      <c r="I77" s="76" t="s">
        <v>532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285</v>
      </c>
      <c r="F78" s="77">
        <v>41029</v>
      </c>
      <c r="G78" s="76" t="s">
        <v>1243</v>
      </c>
      <c r="H78" s="76"/>
      <c r="I78" s="76" t="s">
        <v>1242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285</v>
      </c>
      <c r="F79" s="77">
        <v>41060</v>
      </c>
      <c r="G79" s="76" t="s">
        <v>515</v>
      </c>
      <c r="H79" s="76"/>
      <c r="I79" s="76" t="s">
        <v>514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285</v>
      </c>
      <c r="F80" s="77">
        <v>41121</v>
      </c>
      <c r="G80" s="76" t="s">
        <v>513</v>
      </c>
      <c r="H80" s="76"/>
      <c r="I80" s="76" t="s">
        <v>512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285</v>
      </c>
      <c r="F81" s="77">
        <v>41608</v>
      </c>
      <c r="G81" s="76" t="s">
        <v>483</v>
      </c>
      <c r="H81" s="76"/>
      <c r="I81" s="76" t="s">
        <v>482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285</v>
      </c>
      <c r="F82" s="77">
        <v>42767</v>
      </c>
      <c r="G82" s="76" t="s">
        <v>284</v>
      </c>
      <c r="H82" s="76"/>
      <c r="I82" s="76" t="s">
        <v>283</v>
      </c>
      <c r="J82" s="78">
        <v>-88.07</v>
      </c>
    </row>
    <row r="83" spans="1:10" x14ac:dyDescent="0.25">
      <c r="A83" s="76"/>
      <c r="B83" s="76"/>
      <c r="C83" s="76" t="s">
        <v>5883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5882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285</v>
      </c>
      <c r="F85" s="77">
        <v>42794</v>
      </c>
      <c r="G85" s="76" t="s">
        <v>395</v>
      </c>
      <c r="H85" s="76"/>
      <c r="I85" s="76" t="s">
        <v>394</v>
      </c>
      <c r="J85" s="78">
        <v>20</v>
      </c>
    </row>
    <row r="86" spans="1:10" x14ac:dyDescent="0.25">
      <c r="A86" s="76"/>
      <c r="B86" s="76"/>
      <c r="C86" s="76" t="s">
        <v>5881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5880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285</v>
      </c>
      <c r="F88" s="77">
        <v>40574</v>
      </c>
      <c r="G88" s="76" t="s">
        <v>539</v>
      </c>
      <c r="H88" s="76"/>
      <c r="I88" s="76" t="s">
        <v>538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285</v>
      </c>
      <c r="F89" s="77">
        <v>40574</v>
      </c>
      <c r="G89" s="76" t="s">
        <v>537</v>
      </c>
      <c r="H89" s="76"/>
      <c r="I89" s="76" t="s">
        <v>536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285</v>
      </c>
      <c r="F90" s="77">
        <v>40602</v>
      </c>
      <c r="G90" s="76" t="s">
        <v>838</v>
      </c>
      <c r="H90" s="76"/>
      <c r="I90" s="76" t="s">
        <v>837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285</v>
      </c>
      <c r="F91" s="77">
        <v>40755</v>
      </c>
      <c r="G91" s="76" t="s">
        <v>531</v>
      </c>
      <c r="H91" s="76"/>
      <c r="I91" s="76" t="s">
        <v>530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285</v>
      </c>
      <c r="F92" s="77">
        <v>40877</v>
      </c>
      <c r="G92" s="76" t="s">
        <v>289</v>
      </c>
      <c r="H92" s="76"/>
      <c r="I92" s="76" t="s">
        <v>288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285</v>
      </c>
      <c r="F93" s="77">
        <v>40939</v>
      </c>
      <c r="G93" s="76" t="s">
        <v>525</v>
      </c>
      <c r="H93" s="76"/>
      <c r="I93" s="76" t="s">
        <v>524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40999</v>
      </c>
      <c r="G94" s="76" t="s">
        <v>521</v>
      </c>
      <c r="H94" s="76"/>
      <c r="I94" s="76" t="s">
        <v>520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285</v>
      </c>
      <c r="F95" s="77">
        <v>41060</v>
      </c>
      <c r="G95" s="76" t="s">
        <v>515</v>
      </c>
      <c r="H95" s="76"/>
      <c r="I95" s="76" t="s">
        <v>514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285</v>
      </c>
      <c r="F96" s="77">
        <v>41121</v>
      </c>
      <c r="G96" s="76" t="s">
        <v>513</v>
      </c>
      <c r="H96" s="76"/>
      <c r="I96" s="76" t="s">
        <v>512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285</v>
      </c>
      <c r="F97" s="77">
        <v>41152</v>
      </c>
      <c r="G97" s="76" t="s">
        <v>511</v>
      </c>
      <c r="H97" s="76"/>
      <c r="I97" s="76" t="s">
        <v>510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285</v>
      </c>
      <c r="F98" s="77">
        <v>41182</v>
      </c>
      <c r="G98" s="76" t="s">
        <v>509</v>
      </c>
      <c r="H98" s="76"/>
      <c r="I98" s="76" t="s">
        <v>508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285</v>
      </c>
      <c r="F99" s="77">
        <v>41182</v>
      </c>
      <c r="G99" s="76" t="s">
        <v>867</v>
      </c>
      <c r="H99" s="76"/>
      <c r="I99" s="76" t="s">
        <v>866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285</v>
      </c>
      <c r="F100" s="77">
        <v>41213</v>
      </c>
      <c r="G100" s="76" t="s">
        <v>507</v>
      </c>
      <c r="H100" s="76"/>
      <c r="I100" s="76" t="s">
        <v>506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285</v>
      </c>
      <c r="F101" s="77">
        <v>41333</v>
      </c>
      <c r="G101" s="76" t="s">
        <v>499</v>
      </c>
      <c r="H101" s="76"/>
      <c r="I101" s="76" t="s">
        <v>498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285</v>
      </c>
      <c r="F102" s="77">
        <v>41394</v>
      </c>
      <c r="G102" s="76" t="s">
        <v>495</v>
      </c>
      <c r="H102" s="76"/>
      <c r="I102" s="76" t="s">
        <v>494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285</v>
      </c>
      <c r="F103" s="77">
        <v>41486</v>
      </c>
      <c r="G103" s="76" t="s">
        <v>591</v>
      </c>
      <c r="H103" s="76"/>
      <c r="I103" s="76" t="s">
        <v>590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285</v>
      </c>
      <c r="F104" s="77">
        <v>41486</v>
      </c>
      <c r="G104" s="76" t="s">
        <v>591</v>
      </c>
      <c r="H104" s="76"/>
      <c r="I104" s="76" t="s">
        <v>590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285</v>
      </c>
      <c r="F105" s="77">
        <v>41517</v>
      </c>
      <c r="G105" s="76" t="s">
        <v>489</v>
      </c>
      <c r="H105" s="76"/>
      <c r="I105" s="76" t="s">
        <v>488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41578</v>
      </c>
      <c r="G106" s="76" t="s">
        <v>485</v>
      </c>
      <c r="H106" s="76"/>
      <c r="I106" s="76" t="s">
        <v>484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285</v>
      </c>
      <c r="F107" s="77">
        <v>41670</v>
      </c>
      <c r="G107" s="76" t="s">
        <v>587</v>
      </c>
      <c r="H107" s="76"/>
      <c r="I107" s="76" t="s">
        <v>586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285</v>
      </c>
      <c r="F108" s="77">
        <v>41698</v>
      </c>
      <c r="G108" s="76" t="s">
        <v>477</v>
      </c>
      <c r="H108" s="76"/>
      <c r="I108" s="76" t="s">
        <v>476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285</v>
      </c>
      <c r="F109" s="77">
        <v>41759</v>
      </c>
      <c r="G109" s="76" t="s">
        <v>471</v>
      </c>
      <c r="H109" s="76"/>
      <c r="I109" s="76" t="s">
        <v>470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41790</v>
      </c>
      <c r="G110" s="76" t="s">
        <v>570</v>
      </c>
      <c r="H110" s="76"/>
      <c r="I110" s="76" t="s">
        <v>569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285</v>
      </c>
      <c r="F111" s="77">
        <v>41791</v>
      </c>
      <c r="G111" s="76" t="s">
        <v>620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42002</v>
      </c>
      <c r="G112" s="76"/>
      <c r="H112" s="76" t="s">
        <v>323</v>
      </c>
      <c r="I112" s="76" t="s">
        <v>5879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285</v>
      </c>
      <c r="F113" s="77">
        <v>42035</v>
      </c>
      <c r="G113" s="76" t="s">
        <v>754</v>
      </c>
      <c r="H113" s="76"/>
      <c r="I113" s="76" t="s">
        <v>753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42124</v>
      </c>
      <c r="G114" s="76" t="s">
        <v>448</v>
      </c>
      <c r="H114" s="76"/>
      <c r="I114" s="76" t="s">
        <v>447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285</v>
      </c>
      <c r="F115" s="77">
        <v>42460</v>
      </c>
      <c r="G115" s="76" t="s">
        <v>426</v>
      </c>
      <c r="H115" s="76"/>
      <c r="I115" s="76" t="s">
        <v>425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285</v>
      </c>
      <c r="F116" s="77">
        <v>42643</v>
      </c>
      <c r="G116" s="76" t="s">
        <v>409</v>
      </c>
      <c r="H116" s="76"/>
      <c r="I116" s="76" t="s">
        <v>408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296</v>
      </c>
      <c r="F117" s="77">
        <v>42735</v>
      </c>
      <c r="G117" s="76"/>
      <c r="H117" s="76" t="s">
        <v>5877</v>
      </c>
      <c r="I117" s="76" t="s">
        <v>5878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276</v>
      </c>
      <c r="F118" s="77">
        <v>42735</v>
      </c>
      <c r="G118" s="76"/>
      <c r="H118" s="76" t="s">
        <v>5877</v>
      </c>
      <c r="I118" s="76" t="s">
        <v>5876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285</v>
      </c>
      <c r="F119" s="77">
        <v>42766</v>
      </c>
      <c r="G119" s="76" t="s">
        <v>398</v>
      </c>
      <c r="H119" s="76"/>
      <c r="I119" s="76" t="s">
        <v>397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285</v>
      </c>
      <c r="F120" s="77">
        <v>42825</v>
      </c>
      <c r="G120" s="76" t="s">
        <v>391</v>
      </c>
      <c r="H120" s="76"/>
      <c r="I120" s="76" t="s">
        <v>390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285</v>
      </c>
      <c r="F121" s="77">
        <v>42855</v>
      </c>
      <c r="G121" s="76" t="s">
        <v>388</v>
      </c>
      <c r="H121" s="76"/>
      <c r="I121" s="76" t="s">
        <v>387</v>
      </c>
      <c r="J121" s="78">
        <v>16</v>
      </c>
    </row>
    <row r="122" spans="1:10" x14ac:dyDescent="0.25">
      <c r="A122" s="76"/>
      <c r="B122" s="76"/>
      <c r="C122" s="76" t="s">
        <v>5875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5874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285</v>
      </c>
      <c r="F124" s="77">
        <v>42370</v>
      </c>
      <c r="G124" s="76" t="s">
        <v>568</v>
      </c>
      <c r="H124" s="76"/>
      <c r="I124" s="76" t="s">
        <v>567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296</v>
      </c>
      <c r="F125" s="77">
        <v>42639</v>
      </c>
      <c r="G125" s="76" t="s">
        <v>610</v>
      </c>
      <c r="H125" s="76" t="s">
        <v>5873</v>
      </c>
      <c r="I125" s="76" t="s">
        <v>5872</v>
      </c>
      <c r="J125" s="78">
        <v>-370</v>
      </c>
    </row>
    <row r="126" spans="1:10" x14ac:dyDescent="0.25">
      <c r="A126" s="76"/>
      <c r="B126" s="76"/>
      <c r="C126" s="76" t="s">
        <v>5871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5870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285</v>
      </c>
      <c r="F128" s="77">
        <v>40512</v>
      </c>
      <c r="G128" s="76" t="s">
        <v>2175</v>
      </c>
      <c r="H128" s="76"/>
      <c r="I128" s="76" t="s">
        <v>2174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285</v>
      </c>
      <c r="F129" s="77">
        <v>40543</v>
      </c>
      <c r="G129" s="76" t="s">
        <v>1253</v>
      </c>
      <c r="H129" s="76"/>
      <c r="I129" s="76" t="s">
        <v>1252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285</v>
      </c>
      <c r="F130" s="77">
        <v>40543</v>
      </c>
      <c r="G130" s="76" t="s">
        <v>541</v>
      </c>
      <c r="H130" s="76"/>
      <c r="I130" s="76" t="s">
        <v>540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285</v>
      </c>
      <c r="F131" s="77">
        <v>40574</v>
      </c>
      <c r="G131" s="76" t="s">
        <v>884</v>
      </c>
      <c r="H131" s="76"/>
      <c r="I131" s="76" t="s">
        <v>883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40574</v>
      </c>
      <c r="G132" s="76" t="s">
        <v>537</v>
      </c>
      <c r="H132" s="76"/>
      <c r="I132" s="76" t="s">
        <v>536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40574</v>
      </c>
      <c r="G133" s="76" t="s">
        <v>936</v>
      </c>
      <c r="H133" s="76"/>
      <c r="I133" s="76" t="s">
        <v>1179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40602</v>
      </c>
      <c r="G134" s="76" t="s">
        <v>838</v>
      </c>
      <c r="H134" s="76"/>
      <c r="I134" s="76" t="s">
        <v>837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40633</v>
      </c>
      <c r="G135" s="76" t="s">
        <v>535</v>
      </c>
      <c r="H135" s="76"/>
      <c r="I135" s="76" t="s">
        <v>534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40633</v>
      </c>
      <c r="G136" s="76" t="s">
        <v>1146</v>
      </c>
      <c r="H136" s="76"/>
      <c r="I136" s="76" t="s">
        <v>1145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40663</v>
      </c>
      <c r="G137" s="76" t="s">
        <v>836</v>
      </c>
      <c r="H137" s="76"/>
      <c r="I137" s="76" t="s">
        <v>835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285</v>
      </c>
      <c r="F138" s="77">
        <v>40694</v>
      </c>
      <c r="G138" s="76" t="s">
        <v>593</v>
      </c>
      <c r="H138" s="76"/>
      <c r="I138" s="76" t="s">
        <v>592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285</v>
      </c>
      <c r="F139" s="77">
        <v>40755</v>
      </c>
      <c r="G139" s="76" t="s">
        <v>531</v>
      </c>
      <c r="H139" s="76"/>
      <c r="I139" s="76" t="s">
        <v>530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285</v>
      </c>
      <c r="F140" s="77">
        <v>40877</v>
      </c>
      <c r="G140" s="76" t="s">
        <v>289</v>
      </c>
      <c r="H140" s="76"/>
      <c r="I140" s="76" t="s">
        <v>288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285</v>
      </c>
      <c r="F141" s="77">
        <v>40877</v>
      </c>
      <c r="G141" s="76" t="s">
        <v>529</v>
      </c>
      <c r="H141" s="76"/>
      <c r="I141" s="76" t="s">
        <v>528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285</v>
      </c>
      <c r="F142" s="77">
        <v>40908</v>
      </c>
      <c r="G142" s="76" t="s">
        <v>527</v>
      </c>
      <c r="H142" s="76"/>
      <c r="I142" s="76" t="s">
        <v>526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285</v>
      </c>
      <c r="F143" s="77">
        <v>40939</v>
      </c>
      <c r="G143" s="76" t="s">
        <v>525</v>
      </c>
      <c r="H143" s="76"/>
      <c r="I143" s="76" t="s">
        <v>524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285</v>
      </c>
      <c r="F144" s="77">
        <v>40939</v>
      </c>
      <c r="G144" s="76" t="s">
        <v>869</v>
      </c>
      <c r="H144" s="76"/>
      <c r="I144" s="76" t="s">
        <v>868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285</v>
      </c>
      <c r="F145" s="77">
        <v>40968</v>
      </c>
      <c r="G145" s="76" t="s">
        <v>523</v>
      </c>
      <c r="H145" s="76"/>
      <c r="I145" s="76" t="s">
        <v>522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285</v>
      </c>
      <c r="F146" s="77">
        <v>40999</v>
      </c>
      <c r="G146" s="76" t="s">
        <v>521</v>
      </c>
      <c r="H146" s="76"/>
      <c r="I146" s="76" t="s">
        <v>520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285</v>
      </c>
      <c r="F147" s="77">
        <v>41060</v>
      </c>
      <c r="G147" s="76" t="s">
        <v>515</v>
      </c>
      <c r="H147" s="76"/>
      <c r="I147" s="76" t="s">
        <v>514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285</v>
      </c>
      <c r="F148" s="77">
        <v>41121</v>
      </c>
      <c r="G148" s="76" t="s">
        <v>513</v>
      </c>
      <c r="H148" s="76"/>
      <c r="I148" s="76" t="s">
        <v>512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285</v>
      </c>
      <c r="F149" s="77">
        <v>41152</v>
      </c>
      <c r="G149" s="76" t="s">
        <v>511</v>
      </c>
      <c r="H149" s="76"/>
      <c r="I149" s="76" t="s">
        <v>510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285</v>
      </c>
      <c r="F150" s="77">
        <v>41182</v>
      </c>
      <c r="G150" s="76" t="s">
        <v>509</v>
      </c>
      <c r="H150" s="76"/>
      <c r="I150" s="76" t="s">
        <v>508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285</v>
      </c>
      <c r="F151" s="77">
        <v>41213</v>
      </c>
      <c r="G151" s="76" t="s">
        <v>507</v>
      </c>
      <c r="H151" s="76"/>
      <c r="I151" s="76" t="s">
        <v>506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285</v>
      </c>
      <c r="F152" s="77">
        <v>41274</v>
      </c>
      <c r="G152" s="76" t="s">
        <v>503</v>
      </c>
      <c r="H152" s="76"/>
      <c r="I152" s="76" t="s">
        <v>502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285</v>
      </c>
      <c r="F153" s="77">
        <v>41305</v>
      </c>
      <c r="G153" s="76" t="s">
        <v>501</v>
      </c>
      <c r="H153" s="76"/>
      <c r="I153" s="76" t="s">
        <v>500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285</v>
      </c>
      <c r="F154" s="77">
        <v>41333</v>
      </c>
      <c r="G154" s="76" t="s">
        <v>499</v>
      </c>
      <c r="H154" s="76"/>
      <c r="I154" s="76" t="s">
        <v>498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285</v>
      </c>
      <c r="F155" s="77">
        <v>41364</v>
      </c>
      <c r="G155" s="76" t="s">
        <v>497</v>
      </c>
      <c r="H155" s="76"/>
      <c r="I155" s="76" t="s">
        <v>496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285</v>
      </c>
      <c r="F156" s="77">
        <v>41394</v>
      </c>
      <c r="G156" s="76" t="s">
        <v>495</v>
      </c>
      <c r="H156" s="76"/>
      <c r="I156" s="76" t="s">
        <v>494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285</v>
      </c>
      <c r="F157" s="77">
        <v>41425</v>
      </c>
      <c r="G157" s="76" t="s">
        <v>493</v>
      </c>
      <c r="H157" s="76"/>
      <c r="I157" s="76" t="s">
        <v>492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285</v>
      </c>
      <c r="F158" s="77">
        <v>41455</v>
      </c>
      <c r="G158" s="76" t="s">
        <v>1237</v>
      </c>
      <c r="H158" s="76"/>
      <c r="I158" s="76" t="s">
        <v>1236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41517</v>
      </c>
      <c r="G159" s="76" t="s">
        <v>489</v>
      </c>
      <c r="H159" s="76"/>
      <c r="I159" s="76" t="s">
        <v>488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285</v>
      </c>
      <c r="F160" s="77">
        <v>41547</v>
      </c>
      <c r="G160" s="76" t="s">
        <v>487</v>
      </c>
      <c r="H160" s="76"/>
      <c r="I160" s="76" t="s">
        <v>486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285</v>
      </c>
      <c r="F161" s="77">
        <v>41578</v>
      </c>
      <c r="G161" s="76" t="s">
        <v>485</v>
      </c>
      <c r="H161" s="76"/>
      <c r="I161" s="76" t="s">
        <v>484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285</v>
      </c>
      <c r="F162" s="77">
        <v>41608</v>
      </c>
      <c r="G162" s="76" t="s">
        <v>483</v>
      </c>
      <c r="H162" s="76"/>
      <c r="I162" s="76" t="s">
        <v>482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285</v>
      </c>
      <c r="F163" s="77">
        <v>41639</v>
      </c>
      <c r="G163" s="76" t="s">
        <v>756</v>
      </c>
      <c r="H163" s="76"/>
      <c r="I163" s="76" t="s">
        <v>755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285</v>
      </c>
      <c r="F164" s="77">
        <v>41639</v>
      </c>
      <c r="G164" s="76" t="s">
        <v>481</v>
      </c>
      <c r="H164" s="76"/>
      <c r="I164" s="76" t="s">
        <v>480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285</v>
      </c>
      <c r="F165" s="77">
        <v>41666</v>
      </c>
      <c r="G165" s="76" t="s">
        <v>5835</v>
      </c>
      <c r="H165" s="76"/>
      <c r="I165" s="76" t="s">
        <v>5869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41670</v>
      </c>
      <c r="G166" s="76" t="s">
        <v>587</v>
      </c>
      <c r="H166" s="76"/>
      <c r="I166" s="76" t="s">
        <v>586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41698</v>
      </c>
      <c r="G167" s="76" t="s">
        <v>477</v>
      </c>
      <c r="H167" s="76"/>
      <c r="I167" s="76" t="s">
        <v>476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41729</v>
      </c>
      <c r="G168" s="76" t="s">
        <v>473</v>
      </c>
      <c r="H168" s="76"/>
      <c r="I168" s="76" t="s">
        <v>472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285</v>
      </c>
      <c r="F169" s="77">
        <v>41745</v>
      </c>
      <c r="G169" s="76" t="s">
        <v>2982</v>
      </c>
      <c r="H169" s="76" t="s">
        <v>347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285</v>
      </c>
      <c r="F170" s="77">
        <v>41758</v>
      </c>
      <c r="G170" s="76" t="s">
        <v>5868</v>
      </c>
      <c r="H170" s="76" t="s">
        <v>683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285</v>
      </c>
      <c r="F171" s="77">
        <v>41790</v>
      </c>
      <c r="G171" s="76" t="s">
        <v>570</v>
      </c>
      <c r="H171" s="76"/>
      <c r="I171" s="76" t="s">
        <v>569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285</v>
      </c>
      <c r="F172" s="77">
        <v>41820</v>
      </c>
      <c r="G172" s="76" t="s">
        <v>769</v>
      </c>
      <c r="H172" s="76"/>
      <c r="I172" s="76" t="s">
        <v>768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41882</v>
      </c>
      <c r="G173" s="76" t="s">
        <v>467</v>
      </c>
      <c r="H173" s="76"/>
      <c r="I173" s="76" t="s">
        <v>466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296</v>
      </c>
      <c r="F174" s="77">
        <v>41894</v>
      </c>
      <c r="G174" s="76"/>
      <c r="H174" s="76" t="s">
        <v>5861</v>
      </c>
      <c r="I174" s="76" t="s">
        <v>5867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285</v>
      </c>
      <c r="F175" s="77">
        <v>41912</v>
      </c>
      <c r="G175" s="76" t="s">
        <v>287</v>
      </c>
      <c r="H175" s="76"/>
      <c r="I175" s="76" t="s">
        <v>286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285</v>
      </c>
      <c r="F176" s="77">
        <v>41943</v>
      </c>
      <c r="G176" s="76" t="s">
        <v>465</v>
      </c>
      <c r="H176" s="76"/>
      <c r="I176" s="76" t="s">
        <v>464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41973</v>
      </c>
      <c r="G177" s="76" t="s">
        <v>462</v>
      </c>
      <c r="H177" s="76"/>
      <c r="I177" s="76" t="s">
        <v>461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42004</v>
      </c>
      <c r="G178" s="76" t="s">
        <v>460</v>
      </c>
      <c r="H178" s="76"/>
      <c r="I178" s="76" t="s">
        <v>459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285</v>
      </c>
      <c r="F179" s="77">
        <v>42035</v>
      </c>
      <c r="G179" s="76" t="s">
        <v>754</v>
      </c>
      <c r="H179" s="76"/>
      <c r="I179" s="76" t="s">
        <v>753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42063</v>
      </c>
      <c r="G180" s="76" t="s">
        <v>457</v>
      </c>
      <c r="H180" s="76"/>
      <c r="I180" s="76" t="s">
        <v>456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285</v>
      </c>
      <c r="F181" s="77">
        <v>42094</v>
      </c>
      <c r="G181" s="76" t="s">
        <v>452</v>
      </c>
      <c r="H181" s="76"/>
      <c r="I181" s="76" t="s">
        <v>451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42155</v>
      </c>
      <c r="G182" s="76" t="s">
        <v>752</v>
      </c>
      <c r="H182" s="76"/>
      <c r="I182" s="76" t="s">
        <v>751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285</v>
      </c>
      <c r="F183" s="77">
        <v>42185</v>
      </c>
      <c r="G183" s="76" t="s">
        <v>443</v>
      </c>
      <c r="H183" s="76"/>
      <c r="I183" s="76" t="s">
        <v>442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637</v>
      </c>
      <c r="F184" s="77">
        <v>42209</v>
      </c>
      <c r="G184" s="76"/>
      <c r="H184" s="76" t="s">
        <v>2921</v>
      </c>
      <c r="I184" s="76" t="s">
        <v>1516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637</v>
      </c>
      <c r="F185" s="77">
        <v>42209</v>
      </c>
      <c r="G185" s="76"/>
      <c r="H185" s="76"/>
      <c r="I185" s="76" t="s">
        <v>681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285</v>
      </c>
      <c r="F186" s="77">
        <v>42214</v>
      </c>
      <c r="G186" s="76" t="s">
        <v>1219</v>
      </c>
      <c r="H186" s="76"/>
      <c r="I186" s="76" t="s">
        <v>1218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285</v>
      </c>
      <c r="F187" s="77">
        <v>42216</v>
      </c>
      <c r="G187" s="76" t="s">
        <v>927</v>
      </c>
      <c r="H187" s="76"/>
      <c r="I187" s="76" t="s">
        <v>926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42247</v>
      </c>
      <c r="G188" s="76"/>
      <c r="H188" s="76" t="s">
        <v>5861</v>
      </c>
      <c r="I188" s="76" t="s">
        <v>5866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285</v>
      </c>
      <c r="F189" s="77">
        <v>42247</v>
      </c>
      <c r="G189" s="76" t="s">
        <v>440</v>
      </c>
      <c r="H189" s="76"/>
      <c r="I189" s="76" t="s">
        <v>439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296</v>
      </c>
      <c r="F190" s="77">
        <v>42275</v>
      </c>
      <c r="G190" s="76"/>
      <c r="H190" s="76" t="s">
        <v>3430</v>
      </c>
      <c r="I190" s="76" t="s">
        <v>5865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285</v>
      </c>
      <c r="F191" s="77">
        <v>42277</v>
      </c>
      <c r="G191" s="76" t="s">
        <v>438</v>
      </c>
      <c r="H191" s="76"/>
      <c r="I191" s="76" t="s">
        <v>437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42283</v>
      </c>
      <c r="G192" s="76"/>
      <c r="H192" s="76" t="s">
        <v>5861</v>
      </c>
      <c r="I192" s="76" t="s">
        <v>3687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285</v>
      </c>
      <c r="F193" s="77">
        <v>42308</v>
      </c>
      <c r="G193" s="76" t="s">
        <v>436</v>
      </c>
      <c r="H193" s="76"/>
      <c r="I193" s="76" t="s">
        <v>435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637</v>
      </c>
      <c r="F194" s="77">
        <v>42359</v>
      </c>
      <c r="G194" s="76"/>
      <c r="H194" s="76"/>
      <c r="I194" s="76" t="s">
        <v>5864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637</v>
      </c>
      <c r="F195" s="77">
        <v>42359</v>
      </c>
      <c r="G195" s="76"/>
      <c r="H195" s="76"/>
      <c r="I195" s="76" t="s">
        <v>681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285</v>
      </c>
      <c r="F196" s="77">
        <v>42369</v>
      </c>
      <c r="G196" s="76" t="s">
        <v>432</v>
      </c>
      <c r="H196" s="76"/>
      <c r="I196" s="76" t="s">
        <v>431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42429</v>
      </c>
      <c r="G197" s="76" t="s">
        <v>427</v>
      </c>
      <c r="H197" s="76"/>
      <c r="I197" s="76" t="s">
        <v>394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285</v>
      </c>
      <c r="F198" s="77">
        <v>42460</v>
      </c>
      <c r="G198" s="76" t="s">
        <v>426</v>
      </c>
      <c r="H198" s="76"/>
      <c r="I198" s="76" t="s">
        <v>425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42485</v>
      </c>
      <c r="G199" s="76"/>
      <c r="H199" s="76"/>
      <c r="I199" s="76" t="s">
        <v>5863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637</v>
      </c>
      <c r="F200" s="77">
        <v>42485</v>
      </c>
      <c r="G200" s="76"/>
      <c r="H200" s="76"/>
      <c r="I200" s="76" t="s">
        <v>681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285</v>
      </c>
      <c r="F201" s="77">
        <v>42490</v>
      </c>
      <c r="G201" s="76" t="s">
        <v>423</v>
      </c>
      <c r="H201" s="76"/>
      <c r="I201" s="76" t="s">
        <v>422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296</v>
      </c>
      <c r="F202" s="77">
        <v>42495</v>
      </c>
      <c r="G202" s="76"/>
      <c r="H202" s="76" t="s">
        <v>5861</v>
      </c>
      <c r="I202" s="76" t="s">
        <v>5862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285</v>
      </c>
      <c r="F203" s="77">
        <v>42521</v>
      </c>
      <c r="G203" s="76" t="s">
        <v>420</v>
      </c>
      <c r="H203" s="76"/>
      <c r="I203" s="76" t="s">
        <v>419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285</v>
      </c>
      <c r="F204" s="77">
        <v>42551</v>
      </c>
      <c r="G204" s="76" t="s">
        <v>418</v>
      </c>
      <c r="H204" s="76"/>
      <c r="I204" s="76" t="s">
        <v>417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42613</v>
      </c>
      <c r="G205" s="76" t="s">
        <v>413</v>
      </c>
      <c r="H205" s="76"/>
      <c r="I205" s="76" t="s">
        <v>412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296</v>
      </c>
      <c r="F206" s="77">
        <v>42619</v>
      </c>
      <c r="G206" s="76"/>
      <c r="H206" s="76" t="s">
        <v>5861</v>
      </c>
      <c r="I206" s="76" t="s">
        <v>5860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42619</v>
      </c>
      <c r="G207" s="76"/>
      <c r="H207" s="76" t="s">
        <v>5839</v>
      </c>
      <c r="I207" s="76" t="s">
        <v>5859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296</v>
      </c>
      <c r="F208" s="77">
        <v>42639</v>
      </c>
      <c r="G208" s="76"/>
      <c r="H208" s="76" t="s">
        <v>5839</v>
      </c>
      <c r="I208" s="76" t="s">
        <v>5858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285</v>
      </c>
      <c r="F209" s="77">
        <v>42643</v>
      </c>
      <c r="G209" s="76" t="s">
        <v>409</v>
      </c>
      <c r="H209" s="76"/>
      <c r="I209" s="76" t="s">
        <v>408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637</v>
      </c>
      <c r="F210" s="77">
        <v>42656</v>
      </c>
      <c r="G210" s="76"/>
      <c r="H210" s="76" t="s">
        <v>683</v>
      </c>
      <c r="I210" s="76" t="s">
        <v>682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637</v>
      </c>
      <c r="F211" s="77">
        <v>42656</v>
      </c>
      <c r="G211" s="76"/>
      <c r="H211" s="76"/>
      <c r="I211" s="76" t="s">
        <v>681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296</v>
      </c>
      <c r="F212" s="77">
        <v>42684</v>
      </c>
      <c r="G212" s="76"/>
      <c r="H212" s="76" t="s">
        <v>5857</v>
      </c>
      <c r="I212" s="76" t="s">
        <v>5856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285</v>
      </c>
      <c r="F213" s="77">
        <v>42704</v>
      </c>
      <c r="G213" s="76" t="s">
        <v>807</v>
      </c>
      <c r="H213" s="76"/>
      <c r="I213" s="76" t="s">
        <v>806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296</v>
      </c>
      <c r="F214" s="77">
        <v>42738</v>
      </c>
      <c r="G214" s="76"/>
      <c r="H214" s="76" t="s">
        <v>5839</v>
      </c>
      <c r="I214" s="76" t="s">
        <v>1163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285</v>
      </c>
      <c r="F215" s="77">
        <v>42766</v>
      </c>
      <c r="G215" s="76" t="s">
        <v>398</v>
      </c>
      <c r="H215" s="76"/>
      <c r="I215" s="76" t="s">
        <v>397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276</v>
      </c>
      <c r="F216" s="77">
        <v>42796</v>
      </c>
      <c r="G216" s="76"/>
      <c r="H216" s="76" t="s">
        <v>5839</v>
      </c>
      <c r="I216" s="76" t="s">
        <v>5855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285</v>
      </c>
      <c r="F217" s="77">
        <v>42825</v>
      </c>
      <c r="G217" s="76" t="s">
        <v>391</v>
      </c>
      <c r="H217" s="76"/>
      <c r="I217" s="76" t="s">
        <v>390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637</v>
      </c>
      <c r="F218" s="77">
        <v>42851</v>
      </c>
      <c r="G218" s="76" t="s">
        <v>2736</v>
      </c>
      <c r="H218" s="76" t="s">
        <v>2921</v>
      </c>
      <c r="I218" s="76" t="s">
        <v>5854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285</v>
      </c>
      <c r="F219" s="77">
        <v>42855</v>
      </c>
      <c r="G219" s="76" t="s">
        <v>388</v>
      </c>
      <c r="H219" s="76"/>
      <c r="I219" s="76" t="s">
        <v>387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42874</v>
      </c>
      <c r="G220" s="76"/>
      <c r="H220" s="76" t="s">
        <v>5839</v>
      </c>
      <c r="I220" s="76" t="s">
        <v>5853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285</v>
      </c>
      <c r="F221" s="77">
        <v>42886</v>
      </c>
      <c r="G221" s="76" t="s">
        <v>680</v>
      </c>
      <c r="H221" s="76"/>
      <c r="I221" s="76" t="s">
        <v>679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42917</v>
      </c>
      <c r="G222" s="76" t="s">
        <v>5852</v>
      </c>
      <c r="H222" s="76" t="s">
        <v>5839</v>
      </c>
      <c r="I222" s="76" t="s">
        <v>5851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42933</v>
      </c>
      <c r="G223" s="76" t="s">
        <v>5850</v>
      </c>
      <c r="H223" s="76" t="s">
        <v>5309</v>
      </c>
      <c r="I223" s="76" t="s">
        <v>5849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42993</v>
      </c>
      <c r="G224" s="76" t="s">
        <v>5848</v>
      </c>
      <c r="H224" s="76" t="s">
        <v>5839</v>
      </c>
      <c r="I224" s="76" t="s">
        <v>5847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43056</v>
      </c>
      <c r="G225" s="76" t="s">
        <v>5846</v>
      </c>
      <c r="H225" s="76" t="s">
        <v>5839</v>
      </c>
      <c r="I225" s="76" t="s">
        <v>5843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43077</v>
      </c>
      <c r="G226" s="76" t="s">
        <v>5845</v>
      </c>
      <c r="H226" s="76" t="s">
        <v>5839</v>
      </c>
      <c r="I226" s="76" t="s">
        <v>5843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43188</v>
      </c>
      <c r="G227" s="76" t="s">
        <v>5844</v>
      </c>
      <c r="H227" s="76" t="s">
        <v>5839</v>
      </c>
      <c r="I227" s="76" t="s">
        <v>5843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285</v>
      </c>
      <c r="F228" s="77">
        <v>43281</v>
      </c>
      <c r="G228" s="76" t="s">
        <v>720</v>
      </c>
      <c r="H228" s="76"/>
      <c r="I228" s="76" t="s">
        <v>719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43677</v>
      </c>
      <c r="G229" s="76" t="s">
        <v>325</v>
      </c>
      <c r="H229" s="76" t="s">
        <v>323</v>
      </c>
      <c r="I229" s="76" t="s">
        <v>5842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43712</v>
      </c>
      <c r="G230" s="76" t="s">
        <v>5841</v>
      </c>
      <c r="H230" s="76" t="s">
        <v>5839</v>
      </c>
      <c r="I230" s="76" t="s">
        <v>5838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43923</v>
      </c>
      <c r="G231" s="76" t="s">
        <v>5840</v>
      </c>
      <c r="H231" s="76" t="s">
        <v>5839</v>
      </c>
      <c r="I231" s="76" t="s">
        <v>5838</v>
      </c>
      <c r="J231" s="78">
        <v>-284.52</v>
      </c>
    </row>
    <row r="232" spans="1:10" x14ac:dyDescent="0.25">
      <c r="A232" s="76"/>
      <c r="B232" s="76"/>
      <c r="C232" s="76" t="s">
        <v>5837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5836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285</v>
      </c>
      <c r="F234" s="77">
        <v>40543</v>
      </c>
      <c r="G234" s="76" t="s">
        <v>541</v>
      </c>
      <c r="H234" s="76"/>
      <c r="I234" s="76" t="s">
        <v>540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285</v>
      </c>
      <c r="F235" s="77">
        <v>40543</v>
      </c>
      <c r="G235" s="76" t="s">
        <v>541</v>
      </c>
      <c r="H235" s="76"/>
      <c r="I235" s="76" t="s">
        <v>540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285</v>
      </c>
      <c r="F236" s="77">
        <v>40543</v>
      </c>
      <c r="G236" s="76" t="s">
        <v>541</v>
      </c>
      <c r="H236" s="76"/>
      <c r="I236" s="76" t="s">
        <v>540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285</v>
      </c>
      <c r="F237" s="77">
        <v>40602</v>
      </c>
      <c r="G237" s="76" t="s">
        <v>838</v>
      </c>
      <c r="H237" s="76"/>
      <c r="I237" s="76" t="s">
        <v>837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285</v>
      </c>
      <c r="F238" s="77">
        <v>40633</v>
      </c>
      <c r="G238" s="76" t="s">
        <v>535</v>
      </c>
      <c r="H238" s="76"/>
      <c r="I238" s="76" t="s">
        <v>534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285</v>
      </c>
      <c r="F239" s="77">
        <v>40633</v>
      </c>
      <c r="G239" s="76" t="s">
        <v>1146</v>
      </c>
      <c r="H239" s="76"/>
      <c r="I239" s="76" t="s">
        <v>1145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285</v>
      </c>
      <c r="F240" s="77">
        <v>40663</v>
      </c>
      <c r="G240" s="76" t="s">
        <v>1249</v>
      </c>
      <c r="H240" s="76"/>
      <c r="I240" s="76" t="s">
        <v>1248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285</v>
      </c>
      <c r="F241" s="77">
        <v>40663</v>
      </c>
      <c r="G241" s="76" t="s">
        <v>758</v>
      </c>
      <c r="H241" s="76"/>
      <c r="I241" s="76" t="s">
        <v>757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285</v>
      </c>
      <c r="F242" s="77">
        <v>40663</v>
      </c>
      <c r="G242" s="76" t="s">
        <v>758</v>
      </c>
      <c r="H242" s="76"/>
      <c r="I242" s="76" t="s">
        <v>757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40694</v>
      </c>
      <c r="G243" s="76" t="s">
        <v>593</v>
      </c>
      <c r="H243" s="76"/>
      <c r="I243" s="76" t="s">
        <v>592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285</v>
      </c>
      <c r="F244" s="77">
        <v>40694</v>
      </c>
      <c r="G244" s="76" t="s">
        <v>877</v>
      </c>
      <c r="H244" s="76"/>
      <c r="I244" s="76" t="s">
        <v>876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285</v>
      </c>
      <c r="F245" s="77">
        <v>40724</v>
      </c>
      <c r="G245" s="76" t="s">
        <v>533</v>
      </c>
      <c r="H245" s="76"/>
      <c r="I245" s="76" t="s">
        <v>532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285</v>
      </c>
      <c r="F246" s="77">
        <v>40724</v>
      </c>
      <c r="G246" s="76" t="s">
        <v>875</v>
      </c>
      <c r="H246" s="76"/>
      <c r="I246" s="76" t="s">
        <v>874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285</v>
      </c>
      <c r="F247" s="77">
        <v>40755</v>
      </c>
      <c r="G247" s="76" t="s">
        <v>531</v>
      </c>
      <c r="H247" s="76"/>
      <c r="I247" s="76" t="s">
        <v>530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40755</v>
      </c>
      <c r="G248" s="76" t="s">
        <v>1795</v>
      </c>
      <c r="H248" s="76"/>
      <c r="I248" s="76" t="s">
        <v>1794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285</v>
      </c>
      <c r="F249" s="77">
        <v>40877</v>
      </c>
      <c r="G249" s="76" t="s">
        <v>289</v>
      </c>
      <c r="H249" s="76"/>
      <c r="I249" s="76" t="s">
        <v>288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285</v>
      </c>
      <c r="F250" s="77">
        <v>40877</v>
      </c>
      <c r="G250" s="76" t="s">
        <v>529</v>
      </c>
      <c r="H250" s="76"/>
      <c r="I250" s="76" t="s">
        <v>528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285</v>
      </c>
      <c r="F251" s="77">
        <v>40908</v>
      </c>
      <c r="G251" s="76" t="s">
        <v>527</v>
      </c>
      <c r="H251" s="76"/>
      <c r="I251" s="76" t="s">
        <v>526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285</v>
      </c>
      <c r="F252" s="77">
        <v>40908</v>
      </c>
      <c r="G252" s="76" t="s">
        <v>2173</v>
      </c>
      <c r="H252" s="76"/>
      <c r="I252" s="76" t="s">
        <v>2172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285</v>
      </c>
      <c r="F253" s="77">
        <v>40908</v>
      </c>
      <c r="G253" s="76" t="s">
        <v>2997</v>
      </c>
      <c r="H253" s="76"/>
      <c r="I253" s="76" t="s">
        <v>2996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285</v>
      </c>
      <c r="F254" s="77">
        <v>40939</v>
      </c>
      <c r="G254" s="76" t="s">
        <v>525</v>
      </c>
      <c r="H254" s="76"/>
      <c r="I254" s="76" t="s">
        <v>524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285</v>
      </c>
      <c r="F255" s="77">
        <v>40939</v>
      </c>
      <c r="G255" s="76" t="s">
        <v>1793</v>
      </c>
      <c r="H255" s="76"/>
      <c r="I255" s="76" t="s">
        <v>1792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285</v>
      </c>
      <c r="F256" s="77">
        <v>40968</v>
      </c>
      <c r="G256" s="76" t="s">
        <v>523</v>
      </c>
      <c r="H256" s="76"/>
      <c r="I256" s="76" t="s">
        <v>522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285</v>
      </c>
      <c r="F257" s="77">
        <v>40968</v>
      </c>
      <c r="G257" s="76" t="s">
        <v>882</v>
      </c>
      <c r="H257" s="76"/>
      <c r="I257" s="76" t="s">
        <v>881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285</v>
      </c>
      <c r="F258" s="77">
        <v>40968</v>
      </c>
      <c r="G258" s="76" t="s">
        <v>1245</v>
      </c>
      <c r="H258" s="76"/>
      <c r="I258" s="76" t="s">
        <v>1244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285</v>
      </c>
      <c r="F259" s="77">
        <v>40999</v>
      </c>
      <c r="G259" s="76" t="s">
        <v>521</v>
      </c>
      <c r="H259" s="76"/>
      <c r="I259" s="76" t="s">
        <v>520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285</v>
      </c>
      <c r="F260" s="77">
        <v>40999</v>
      </c>
      <c r="G260" s="76" t="s">
        <v>626</v>
      </c>
      <c r="H260" s="76"/>
      <c r="I260" s="76" t="s">
        <v>625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285</v>
      </c>
      <c r="F261" s="77">
        <v>41029</v>
      </c>
      <c r="G261" s="76" t="s">
        <v>519</v>
      </c>
      <c r="H261" s="76"/>
      <c r="I261" s="76" t="s">
        <v>518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285</v>
      </c>
      <c r="F262" s="77">
        <v>41029</v>
      </c>
      <c r="G262" s="76" t="s">
        <v>1243</v>
      </c>
      <c r="H262" s="76"/>
      <c r="I262" s="76" t="s">
        <v>1242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285</v>
      </c>
      <c r="F263" s="77">
        <v>41060</v>
      </c>
      <c r="G263" s="76" t="s">
        <v>515</v>
      </c>
      <c r="H263" s="76"/>
      <c r="I263" s="76" t="s">
        <v>514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285</v>
      </c>
      <c r="F264" s="77">
        <v>41060</v>
      </c>
      <c r="G264" s="76" t="s">
        <v>1790</v>
      </c>
      <c r="H264" s="76"/>
      <c r="I264" s="76" t="s">
        <v>1791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285</v>
      </c>
      <c r="F265" s="77">
        <v>41121</v>
      </c>
      <c r="G265" s="76" t="s">
        <v>513</v>
      </c>
      <c r="H265" s="76"/>
      <c r="I265" s="76" t="s">
        <v>512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41121</v>
      </c>
      <c r="G266" s="76" t="s">
        <v>1008</v>
      </c>
      <c r="H266" s="76"/>
      <c r="I266" s="76" t="s">
        <v>1007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41121</v>
      </c>
      <c r="G267" s="76" t="s">
        <v>624</v>
      </c>
      <c r="H267" s="76"/>
      <c r="I267" s="76" t="s">
        <v>623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41121</v>
      </c>
      <c r="G268" s="76" t="s">
        <v>624</v>
      </c>
      <c r="H268" s="76"/>
      <c r="I268" s="76" t="s">
        <v>623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285</v>
      </c>
      <c r="F269" s="77">
        <v>41152</v>
      </c>
      <c r="G269" s="76" t="s">
        <v>511</v>
      </c>
      <c r="H269" s="76"/>
      <c r="I269" s="76" t="s">
        <v>510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285</v>
      </c>
      <c r="F270" s="77">
        <v>41152</v>
      </c>
      <c r="G270" s="76" t="s">
        <v>950</v>
      </c>
      <c r="H270" s="76"/>
      <c r="I270" s="76" t="s">
        <v>949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285</v>
      </c>
      <c r="F271" s="77">
        <v>41182</v>
      </c>
      <c r="G271" s="76" t="s">
        <v>509</v>
      </c>
      <c r="H271" s="76"/>
      <c r="I271" s="76" t="s">
        <v>508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285</v>
      </c>
      <c r="F272" s="77">
        <v>41182</v>
      </c>
      <c r="G272" s="76" t="s">
        <v>2993</v>
      </c>
      <c r="H272" s="76"/>
      <c r="I272" s="76" t="s">
        <v>2992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285</v>
      </c>
      <c r="F273" s="77">
        <v>41213</v>
      </c>
      <c r="G273" s="76" t="s">
        <v>507</v>
      </c>
      <c r="H273" s="76"/>
      <c r="I273" s="76" t="s">
        <v>506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285</v>
      </c>
      <c r="F274" s="77">
        <v>41213</v>
      </c>
      <c r="G274" s="76" t="s">
        <v>1241</v>
      </c>
      <c r="H274" s="76"/>
      <c r="I274" s="76" t="s">
        <v>1240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285</v>
      </c>
      <c r="F275" s="77">
        <v>41213</v>
      </c>
      <c r="G275" s="76" t="s">
        <v>865</v>
      </c>
      <c r="H275" s="76"/>
      <c r="I275" s="76" t="s">
        <v>864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285</v>
      </c>
      <c r="F276" s="77">
        <v>41243</v>
      </c>
      <c r="G276" s="76" t="s">
        <v>505</v>
      </c>
      <c r="H276" s="76"/>
      <c r="I276" s="76" t="s">
        <v>504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285</v>
      </c>
      <c r="F277" s="77">
        <v>41243</v>
      </c>
      <c r="G277" s="76" t="s">
        <v>1602</v>
      </c>
      <c r="H277" s="76"/>
      <c r="I277" s="76" t="s">
        <v>1601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41243</v>
      </c>
      <c r="G278" s="76" t="s">
        <v>827</v>
      </c>
      <c r="H278" s="76"/>
      <c r="I278" s="76" t="s">
        <v>826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41274</v>
      </c>
      <c r="G279" s="76" t="s">
        <v>1788</v>
      </c>
      <c r="H279" s="76"/>
      <c r="I279" s="76" t="s">
        <v>1787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41305</v>
      </c>
      <c r="G280" s="76" t="s">
        <v>501</v>
      </c>
      <c r="H280" s="76"/>
      <c r="I280" s="76" t="s">
        <v>500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41305</v>
      </c>
      <c r="G281" s="76" t="s">
        <v>1521</v>
      </c>
      <c r="H281" s="76"/>
      <c r="I281" s="76" t="s">
        <v>1520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41333</v>
      </c>
      <c r="G282" s="76" t="s">
        <v>499</v>
      </c>
      <c r="H282" s="76"/>
      <c r="I282" s="76" t="s">
        <v>498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41333</v>
      </c>
      <c r="G283" s="76" t="s">
        <v>1519</v>
      </c>
      <c r="H283" s="76"/>
      <c r="I283" s="76" t="s">
        <v>1518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41364</v>
      </c>
      <c r="G284" s="76" t="s">
        <v>2517</v>
      </c>
      <c r="H284" s="76"/>
      <c r="I284" s="76" t="s">
        <v>2516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41394</v>
      </c>
      <c r="G285" s="76" t="s">
        <v>495</v>
      </c>
      <c r="H285" s="76"/>
      <c r="I285" s="76" t="s">
        <v>494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41394</v>
      </c>
      <c r="G286" s="76" t="s">
        <v>2991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285</v>
      </c>
      <c r="F287" s="77">
        <v>41425</v>
      </c>
      <c r="G287" s="76" t="s">
        <v>493</v>
      </c>
      <c r="H287" s="76"/>
      <c r="I287" s="76" t="s">
        <v>492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41425</v>
      </c>
      <c r="G288" s="76" t="s">
        <v>1785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285</v>
      </c>
      <c r="F289" s="77">
        <v>41455</v>
      </c>
      <c r="G289" s="76" t="s">
        <v>491</v>
      </c>
      <c r="H289" s="76"/>
      <c r="I289" s="76" t="s">
        <v>490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285</v>
      </c>
      <c r="F290" s="77">
        <v>41455</v>
      </c>
      <c r="G290" s="76" t="s">
        <v>1237</v>
      </c>
      <c r="H290" s="76"/>
      <c r="I290" s="76" t="s">
        <v>1236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285</v>
      </c>
      <c r="F291" s="77">
        <v>41486</v>
      </c>
      <c r="G291" s="76" t="s">
        <v>591</v>
      </c>
      <c r="H291" s="76"/>
      <c r="I291" s="76" t="s">
        <v>590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285</v>
      </c>
      <c r="F292" s="77">
        <v>41517</v>
      </c>
      <c r="G292" s="76" t="s">
        <v>489</v>
      </c>
      <c r="H292" s="76"/>
      <c r="I292" s="76" t="s">
        <v>488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285</v>
      </c>
      <c r="F293" s="77">
        <v>41517</v>
      </c>
      <c r="G293" s="76" t="s">
        <v>825</v>
      </c>
      <c r="H293" s="76"/>
      <c r="I293" s="76" t="s">
        <v>824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41517</v>
      </c>
      <c r="G294" s="76" t="s">
        <v>1006</v>
      </c>
      <c r="H294" s="76"/>
      <c r="I294" s="76" t="s">
        <v>1005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285</v>
      </c>
      <c r="F295" s="77">
        <v>41547</v>
      </c>
      <c r="G295" s="76" t="s">
        <v>487</v>
      </c>
      <c r="H295" s="76"/>
      <c r="I295" s="76" t="s">
        <v>486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41547</v>
      </c>
      <c r="G296" s="76" t="s">
        <v>823</v>
      </c>
      <c r="H296" s="76"/>
      <c r="I296" s="76" t="s">
        <v>822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285</v>
      </c>
      <c r="F297" s="77">
        <v>41547</v>
      </c>
      <c r="G297" s="76" t="s">
        <v>589</v>
      </c>
      <c r="H297" s="76"/>
      <c r="I297" s="76" t="s">
        <v>588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285</v>
      </c>
      <c r="F298" s="77">
        <v>41578</v>
      </c>
      <c r="G298" s="76" t="s">
        <v>485</v>
      </c>
      <c r="H298" s="76"/>
      <c r="I298" s="76" t="s">
        <v>484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285</v>
      </c>
      <c r="F299" s="77">
        <v>41578</v>
      </c>
      <c r="G299" s="76" t="s">
        <v>1232</v>
      </c>
      <c r="H299" s="76"/>
      <c r="I299" s="76" t="s">
        <v>1231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285</v>
      </c>
      <c r="F300" s="77">
        <v>41608</v>
      </c>
      <c r="G300" s="76" t="s">
        <v>483</v>
      </c>
      <c r="H300" s="76"/>
      <c r="I300" s="76" t="s">
        <v>482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285</v>
      </c>
      <c r="F301" s="77">
        <v>41639</v>
      </c>
      <c r="G301" s="76" t="s">
        <v>1600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41666</v>
      </c>
      <c r="G302" s="76" t="s">
        <v>5835</v>
      </c>
      <c r="H302" s="76"/>
      <c r="I302" s="76" t="s">
        <v>5834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41670</v>
      </c>
      <c r="G303" s="76" t="s">
        <v>587</v>
      </c>
      <c r="H303" s="76"/>
      <c r="I303" s="76" t="s">
        <v>586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41698</v>
      </c>
      <c r="G304" s="76" t="s">
        <v>477</v>
      </c>
      <c r="H304" s="76"/>
      <c r="I304" s="76" t="s">
        <v>476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41701</v>
      </c>
      <c r="G305" s="76" t="s">
        <v>2857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41729</v>
      </c>
      <c r="G306" s="76" t="s">
        <v>473</v>
      </c>
      <c r="H306" s="76"/>
      <c r="I306" s="76" t="s">
        <v>472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41730</v>
      </c>
      <c r="G307" s="76"/>
      <c r="H307" s="76" t="s">
        <v>5794</v>
      </c>
      <c r="I307" s="76" t="s">
        <v>5831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41730</v>
      </c>
      <c r="G308" s="76"/>
      <c r="H308" s="76" t="s">
        <v>5794</v>
      </c>
      <c r="I308" s="76" t="s">
        <v>5833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296</v>
      </c>
      <c r="F309" s="77">
        <v>41744</v>
      </c>
      <c r="G309" s="76"/>
      <c r="H309" s="76" t="s">
        <v>5790</v>
      </c>
      <c r="I309" s="76" t="s">
        <v>5832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296</v>
      </c>
      <c r="F310" s="77">
        <v>41764</v>
      </c>
      <c r="G310" s="76"/>
      <c r="H310" s="76" t="s">
        <v>5794</v>
      </c>
      <c r="I310" s="76" t="s">
        <v>5831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296</v>
      </c>
      <c r="F311" s="77">
        <v>41771</v>
      </c>
      <c r="G311" s="76"/>
      <c r="H311" s="76" t="s">
        <v>5790</v>
      </c>
      <c r="I311" s="76" t="s">
        <v>5830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296</v>
      </c>
      <c r="F312" s="77">
        <v>41778</v>
      </c>
      <c r="G312" s="76"/>
      <c r="H312" s="76" t="s">
        <v>3270</v>
      </c>
      <c r="I312" s="76" t="s">
        <v>5829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296</v>
      </c>
      <c r="F313" s="77">
        <v>41778</v>
      </c>
      <c r="G313" s="76"/>
      <c r="H313" s="76" t="s">
        <v>5681</v>
      </c>
      <c r="I313" s="76" t="s">
        <v>5828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285</v>
      </c>
      <c r="F314" s="77">
        <v>41790</v>
      </c>
      <c r="G314" s="76" t="s">
        <v>570</v>
      </c>
      <c r="H314" s="76"/>
      <c r="I314" s="76" t="s">
        <v>569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296</v>
      </c>
      <c r="F315" s="77">
        <v>41792</v>
      </c>
      <c r="G315" s="76"/>
      <c r="H315" s="76" t="s">
        <v>5794</v>
      </c>
      <c r="I315" s="76" t="s">
        <v>5827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296</v>
      </c>
      <c r="F316" s="77">
        <v>41820</v>
      </c>
      <c r="G316" s="76"/>
      <c r="H316" s="76" t="s">
        <v>5794</v>
      </c>
      <c r="I316" s="76" t="s">
        <v>5826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41820</v>
      </c>
      <c r="G317" s="76" t="s">
        <v>769</v>
      </c>
      <c r="H317" s="76"/>
      <c r="I317" s="76" t="s">
        <v>768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446</v>
      </c>
      <c r="F318" s="77">
        <v>41823</v>
      </c>
      <c r="G318" s="76"/>
      <c r="H318" s="76" t="s">
        <v>3258</v>
      </c>
      <c r="I318" s="76" t="s">
        <v>5825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446</v>
      </c>
      <c r="F319" s="77">
        <v>41831</v>
      </c>
      <c r="G319" s="76"/>
      <c r="H319" s="76" t="s">
        <v>3258</v>
      </c>
      <c r="I319" s="76" t="s">
        <v>5824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296</v>
      </c>
      <c r="F320" s="77">
        <v>41848</v>
      </c>
      <c r="G320" s="76"/>
      <c r="H320" s="76" t="s">
        <v>5794</v>
      </c>
      <c r="I320" s="76" t="s">
        <v>5823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41851</v>
      </c>
      <c r="G321" s="76" t="s">
        <v>469</v>
      </c>
      <c r="H321" s="76"/>
      <c r="I321" s="76" t="s">
        <v>468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296</v>
      </c>
      <c r="F322" s="77">
        <v>41855</v>
      </c>
      <c r="G322" s="76"/>
      <c r="H322" s="76" t="s">
        <v>5794</v>
      </c>
      <c r="I322" s="76" t="s">
        <v>5822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296</v>
      </c>
      <c r="F323" s="77">
        <v>41869</v>
      </c>
      <c r="G323" s="76"/>
      <c r="H323" s="76" t="s">
        <v>5821</v>
      </c>
      <c r="I323" s="76" t="s">
        <v>5820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285</v>
      </c>
      <c r="F324" s="77">
        <v>41882</v>
      </c>
      <c r="G324" s="76" t="s">
        <v>467</v>
      </c>
      <c r="H324" s="76"/>
      <c r="I324" s="76" t="s">
        <v>466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296</v>
      </c>
      <c r="F325" s="77">
        <v>41904</v>
      </c>
      <c r="G325" s="76"/>
      <c r="H325" s="76" t="s">
        <v>5790</v>
      </c>
      <c r="I325" s="76" t="s">
        <v>5819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296</v>
      </c>
      <c r="F326" s="77">
        <v>41911</v>
      </c>
      <c r="G326" s="76"/>
      <c r="H326" s="76" t="s">
        <v>5794</v>
      </c>
      <c r="I326" s="76" t="s">
        <v>5818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285</v>
      </c>
      <c r="F327" s="77">
        <v>41912</v>
      </c>
      <c r="G327" s="76" t="s">
        <v>287</v>
      </c>
      <c r="H327" s="76"/>
      <c r="I327" s="76" t="s">
        <v>286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296</v>
      </c>
      <c r="F328" s="77">
        <v>41918</v>
      </c>
      <c r="G328" s="76"/>
      <c r="H328" s="76" t="s">
        <v>5794</v>
      </c>
      <c r="I328" s="76" t="s">
        <v>5817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41932</v>
      </c>
      <c r="G329" s="76"/>
      <c r="H329" s="76" t="s">
        <v>5790</v>
      </c>
      <c r="I329" s="76" t="s">
        <v>5816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296</v>
      </c>
      <c r="F330" s="77">
        <v>41932</v>
      </c>
      <c r="G330" s="76"/>
      <c r="H330" s="76" t="s">
        <v>5790</v>
      </c>
      <c r="I330" s="76" t="s">
        <v>5815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285</v>
      </c>
      <c r="F331" s="77">
        <v>41943</v>
      </c>
      <c r="G331" s="76" t="s">
        <v>465</v>
      </c>
      <c r="H331" s="76"/>
      <c r="I331" s="76" t="s">
        <v>464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296</v>
      </c>
      <c r="F332" s="77">
        <v>41953</v>
      </c>
      <c r="G332" s="76"/>
      <c r="H332" s="76" t="s">
        <v>323</v>
      </c>
      <c r="I332" s="76" t="s">
        <v>860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296</v>
      </c>
      <c r="F333" s="77">
        <v>41953</v>
      </c>
      <c r="G333" s="76"/>
      <c r="H333" s="76" t="s">
        <v>5814</v>
      </c>
      <c r="I333" s="76" t="s">
        <v>5813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446</v>
      </c>
      <c r="F334" s="77">
        <v>41957</v>
      </c>
      <c r="G334" s="76"/>
      <c r="H334" s="76" t="s">
        <v>3258</v>
      </c>
      <c r="I334" s="76" t="s">
        <v>5812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285</v>
      </c>
      <c r="F335" s="77">
        <v>41983</v>
      </c>
      <c r="G335" s="76" t="s">
        <v>5811</v>
      </c>
      <c r="H335" s="76"/>
      <c r="I335" s="76" t="s">
        <v>5810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296</v>
      </c>
      <c r="F336" s="77">
        <v>41995</v>
      </c>
      <c r="G336" s="76"/>
      <c r="H336" s="76" t="s">
        <v>3270</v>
      </c>
      <c r="I336" s="76" t="s">
        <v>5781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285</v>
      </c>
      <c r="F337" s="77">
        <v>41995</v>
      </c>
      <c r="G337" s="76" t="s">
        <v>5809</v>
      </c>
      <c r="H337" s="76"/>
      <c r="I337" s="76" t="s">
        <v>5808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285</v>
      </c>
      <c r="F338" s="77">
        <v>42004</v>
      </c>
      <c r="G338" s="76" t="s">
        <v>460</v>
      </c>
      <c r="H338" s="76"/>
      <c r="I338" s="76" t="s">
        <v>459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296</v>
      </c>
      <c r="F339" s="77">
        <v>42004</v>
      </c>
      <c r="G339" s="76"/>
      <c r="H339" s="76" t="s">
        <v>393</v>
      </c>
      <c r="I339" s="76" t="s">
        <v>5807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446</v>
      </c>
      <c r="F340" s="77">
        <v>42004</v>
      </c>
      <c r="G340" s="76"/>
      <c r="H340" s="76" t="s">
        <v>3258</v>
      </c>
      <c r="I340" s="76" t="s">
        <v>5806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285</v>
      </c>
      <c r="F341" s="77">
        <v>42004</v>
      </c>
      <c r="G341" s="76" t="s">
        <v>5805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296</v>
      </c>
      <c r="F342" s="77">
        <v>42037</v>
      </c>
      <c r="G342" s="76"/>
      <c r="H342" s="76" t="s">
        <v>5804</v>
      </c>
      <c r="I342" s="76" t="s">
        <v>5803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296</v>
      </c>
      <c r="F343" s="77">
        <v>42044</v>
      </c>
      <c r="G343" s="76"/>
      <c r="H343" s="76" t="s">
        <v>5794</v>
      </c>
      <c r="I343" s="76" t="s">
        <v>5802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296</v>
      </c>
      <c r="F344" s="77">
        <v>42051</v>
      </c>
      <c r="G344" s="76"/>
      <c r="H344" s="76" t="s">
        <v>5794</v>
      </c>
      <c r="I344" s="76" t="s">
        <v>5801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285</v>
      </c>
      <c r="F345" s="77">
        <v>42063</v>
      </c>
      <c r="G345" s="76" t="s">
        <v>457</v>
      </c>
      <c r="H345" s="76"/>
      <c r="I345" s="76" t="s">
        <v>456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296</v>
      </c>
      <c r="F346" s="77">
        <v>42065</v>
      </c>
      <c r="G346" s="76"/>
      <c r="H346" s="76" t="s">
        <v>5794</v>
      </c>
      <c r="I346" s="76" t="s">
        <v>1122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296</v>
      </c>
      <c r="F347" s="77">
        <v>42065</v>
      </c>
      <c r="G347" s="76"/>
      <c r="H347" s="76" t="s">
        <v>5790</v>
      </c>
      <c r="I347" s="76" t="s">
        <v>5797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296</v>
      </c>
      <c r="F348" s="77">
        <v>42079</v>
      </c>
      <c r="G348" s="76"/>
      <c r="H348" s="76" t="s">
        <v>3270</v>
      </c>
      <c r="I348" s="76" t="s">
        <v>5800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296</v>
      </c>
      <c r="F349" s="77">
        <v>42093</v>
      </c>
      <c r="G349" s="76"/>
      <c r="H349" s="76" t="s">
        <v>393</v>
      </c>
      <c r="I349" s="76" t="s">
        <v>5799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285</v>
      </c>
      <c r="F350" s="77">
        <v>42094</v>
      </c>
      <c r="G350" s="76" t="s">
        <v>452</v>
      </c>
      <c r="H350" s="76"/>
      <c r="I350" s="76" t="s">
        <v>451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296</v>
      </c>
      <c r="F351" s="77">
        <v>42107</v>
      </c>
      <c r="G351" s="76"/>
      <c r="H351" s="76" t="s">
        <v>5794</v>
      </c>
      <c r="I351" s="76" t="s">
        <v>5798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296</v>
      </c>
      <c r="F352" s="77">
        <v>42107</v>
      </c>
      <c r="G352" s="76"/>
      <c r="H352" s="76" t="s">
        <v>5790</v>
      </c>
      <c r="I352" s="76" t="s">
        <v>5797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285</v>
      </c>
      <c r="F353" s="77">
        <v>42124</v>
      </c>
      <c r="G353" s="76" t="s">
        <v>448</v>
      </c>
      <c r="H353" s="76"/>
      <c r="I353" s="76" t="s">
        <v>447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285</v>
      </c>
      <c r="F354" s="77">
        <v>42155</v>
      </c>
      <c r="G354" s="76" t="s">
        <v>752</v>
      </c>
      <c r="H354" s="76"/>
      <c r="I354" s="76" t="s">
        <v>751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296</v>
      </c>
      <c r="F355" s="77">
        <v>42156</v>
      </c>
      <c r="G355" s="76"/>
      <c r="H355" s="76" t="s">
        <v>5790</v>
      </c>
      <c r="I355" s="76" t="s">
        <v>5797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296</v>
      </c>
      <c r="F356" s="77">
        <v>42157</v>
      </c>
      <c r="G356" s="76"/>
      <c r="H356" s="76" t="s">
        <v>5794</v>
      </c>
      <c r="I356" s="76" t="s">
        <v>2319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296</v>
      </c>
      <c r="F357" s="77">
        <v>42184</v>
      </c>
      <c r="G357" s="76"/>
      <c r="H357" s="76" t="s">
        <v>5790</v>
      </c>
      <c r="I357" s="76" t="s">
        <v>5796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285</v>
      </c>
      <c r="F358" s="77">
        <v>42185</v>
      </c>
      <c r="G358" s="76" t="s">
        <v>443</v>
      </c>
      <c r="H358" s="76"/>
      <c r="I358" s="76" t="s">
        <v>442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296</v>
      </c>
      <c r="F359" s="77">
        <v>42191</v>
      </c>
      <c r="G359" s="76"/>
      <c r="H359" s="76" t="s">
        <v>5794</v>
      </c>
      <c r="I359" s="76" t="s">
        <v>2319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285</v>
      </c>
      <c r="F360" s="77">
        <v>42216</v>
      </c>
      <c r="G360" s="76" t="s">
        <v>927</v>
      </c>
      <c r="H360" s="76"/>
      <c r="I360" s="76" t="s">
        <v>926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296</v>
      </c>
      <c r="F361" s="77">
        <v>42219</v>
      </c>
      <c r="G361" s="76"/>
      <c r="H361" s="76" t="s">
        <v>5794</v>
      </c>
      <c r="I361" s="76" t="s">
        <v>2319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296</v>
      </c>
      <c r="F362" s="77">
        <v>42247</v>
      </c>
      <c r="G362" s="76"/>
      <c r="H362" s="76" t="s">
        <v>5794</v>
      </c>
      <c r="I362" s="76" t="s">
        <v>1122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42247</v>
      </c>
      <c r="G363" s="76" t="s">
        <v>440</v>
      </c>
      <c r="H363" s="76"/>
      <c r="I363" s="76" t="s">
        <v>439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296</v>
      </c>
      <c r="F364" s="77">
        <v>42275</v>
      </c>
      <c r="G364" s="76"/>
      <c r="H364" s="76" t="s">
        <v>5790</v>
      </c>
      <c r="I364" s="76" t="s">
        <v>5795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285</v>
      </c>
      <c r="F365" s="77">
        <v>42277</v>
      </c>
      <c r="G365" s="76" t="s">
        <v>438</v>
      </c>
      <c r="H365" s="76"/>
      <c r="I365" s="76" t="s">
        <v>437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296</v>
      </c>
      <c r="F366" s="77">
        <v>42282</v>
      </c>
      <c r="G366" s="76"/>
      <c r="H366" s="76" t="s">
        <v>5794</v>
      </c>
      <c r="I366" s="76" t="s">
        <v>1122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296</v>
      </c>
      <c r="F367" s="77">
        <v>42296</v>
      </c>
      <c r="G367" s="76"/>
      <c r="H367" s="76" t="s">
        <v>5635</v>
      </c>
      <c r="I367" s="76" t="s">
        <v>5793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285</v>
      </c>
      <c r="F368" s="77">
        <v>42308</v>
      </c>
      <c r="G368" s="76" t="s">
        <v>436</v>
      </c>
      <c r="H368" s="76"/>
      <c r="I368" s="76" t="s">
        <v>435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285</v>
      </c>
      <c r="F369" s="77">
        <v>42321</v>
      </c>
      <c r="G369" s="76" t="s">
        <v>5792</v>
      </c>
      <c r="H369" s="76"/>
      <c r="I369" s="76" t="s">
        <v>5791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296</v>
      </c>
      <c r="F370" s="77">
        <v>42338</v>
      </c>
      <c r="G370" s="76"/>
      <c r="H370" s="76" t="s">
        <v>5790</v>
      </c>
      <c r="I370" s="76" t="s">
        <v>5789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285</v>
      </c>
      <c r="F371" s="77">
        <v>42338</v>
      </c>
      <c r="G371" s="76" t="s">
        <v>434</v>
      </c>
      <c r="H371" s="76"/>
      <c r="I371" s="76" t="s">
        <v>433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285</v>
      </c>
      <c r="F372" s="77">
        <v>42369</v>
      </c>
      <c r="G372" s="76" t="s">
        <v>5788</v>
      </c>
      <c r="H372" s="76"/>
      <c r="I372" s="76" t="s">
        <v>5562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285</v>
      </c>
      <c r="F373" s="77">
        <v>42369</v>
      </c>
      <c r="G373" s="76" t="s">
        <v>432</v>
      </c>
      <c r="H373" s="76"/>
      <c r="I373" s="76" t="s">
        <v>431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296</v>
      </c>
      <c r="F374" s="77">
        <v>42408</v>
      </c>
      <c r="G374" s="76"/>
      <c r="H374" s="76" t="s">
        <v>5635</v>
      </c>
      <c r="I374" s="76" t="s">
        <v>5787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285</v>
      </c>
      <c r="F375" s="77">
        <v>42429</v>
      </c>
      <c r="G375" s="76" t="s">
        <v>427</v>
      </c>
      <c r="H375" s="76"/>
      <c r="I375" s="76" t="s">
        <v>394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296</v>
      </c>
      <c r="F376" s="77">
        <v>42432</v>
      </c>
      <c r="G376" s="76"/>
      <c r="H376" s="76" t="s">
        <v>5635</v>
      </c>
      <c r="I376" s="76" t="s">
        <v>5786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285</v>
      </c>
      <c r="F377" s="77">
        <v>42460</v>
      </c>
      <c r="G377" s="76" t="s">
        <v>426</v>
      </c>
      <c r="H377" s="76"/>
      <c r="I377" s="76" t="s">
        <v>425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42467</v>
      </c>
      <c r="G378" s="76"/>
      <c r="H378" s="76" t="s">
        <v>5635</v>
      </c>
      <c r="I378" s="76" t="s">
        <v>5785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296</v>
      </c>
      <c r="F379" s="77">
        <v>42487</v>
      </c>
      <c r="G379" s="76"/>
      <c r="H379" s="76" t="s">
        <v>5635</v>
      </c>
      <c r="I379" s="76" t="s">
        <v>5784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285</v>
      </c>
      <c r="F380" s="77">
        <v>42490</v>
      </c>
      <c r="G380" s="76" t="s">
        <v>423</v>
      </c>
      <c r="H380" s="76"/>
      <c r="I380" s="76" t="s">
        <v>422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285</v>
      </c>
      <c r="F381" s="77">
        <v>42521</v>
      </c>
      <c r="G381" s="76" t="s">
        <v>420</v>
      </c>
      <c r="H381" s="76"/>
      <c r="I381" s="76" t="s">
        <v>419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446</v>
      </c>
      <c r="F382" s="77">
        <v>42521</v>
      </c>
      <c r="G382" s="76"/>
      <c r="H382" s="76" t="s">
        <v>454</v>
      </c>
      <c r="I382" s="76" t="s">
        <v>5783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296</v>
      </c>
      <c r="F383" s="77">
        <v>42527</v>
      </c>
      <c r="G383" s="76"/>
      <c r="H383" s="76" t="s">
        <v>5635</v>
      </c>
      <c r="I383" s="76" t="s">
        <v>5782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296</v>
      </c>
      <c r="F384" s="77">
        <v>42527</v>
      </c>
      <c r="G384" s="76"/>
      <c r="H384" s="76" t="s">
        <v>5681</v>
      </c>
      <c r="I384" s="76" t="s">
        <v>5781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296</v>
      </c>
      <c r="F385" s="77">
        <v>42530</v>
      </c>
      <c r="G385" s="76"/>
      <c r="H385" s="76" t="s">
        <v>393</v>
      </c>
      <c r="I385" s="76" t="s">
        <v>5780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296</v>
      </c>
      <c r="F386" s="77">
        <v>42541</v>
      </c>
      <c r="G386" s="76"/>
      <c r="H386" s="76" t="s">
        <v>323</v>
      </c>
      <c r="I386" s="76" t="s">
        <v>5779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446</v>
      </c>
      <c r="F387" s="77">
        <v>42544</v>
      </c>
      <c r="G387" s="76"/>
      <c r="H387" s="76" t="s">
        <v>454</v>
      </c>
      <c r="I387" s="76" t="s">
        <v>5778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285</v>
      </c>
      <c r="F388" s="77">
        <v>42551</v>
      </c>
      <c r="G388" s="76" t="s">
        <v>418</v>
      </c>
      <c r="H388" s="76"/>
      <c r="I388" s="76" t="s">
        <v>417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296</v>
      </c>
      <c r="F389" s="77">
        <v>42556</v>
      </c>
      <c r="G389" s="76"/>
      <c r="H389" s="76" t="s">
        <v>5635</v>
      </c>
      <c r="I389" s="76" t="s">
        <v>5777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285</v>
      </c>
      <c r="F390" s="77">
        <v>42582</v>
      </c>
      <c r="G390" s="76" t="s">
        <v>415</v>
      </c>
      <c r="H390" s="76"/>
      <c r="I390" s="76" t="s">
        <v>414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296</v>
      </c>
      <c r="F391" s="77">
        <v>42583</v>
      </c>
      <c r="G391" s="76"/>
      <c r="H391" s="76" t="s">
        <v>5635</v>
      </c>
      <c r="I391" s="76" t="s">
        <v>5776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296</v>
      </c>
      <c r="F392" s="77">
        <v>42597</v>
      </c>
      <c r="G392" s="76"/>
      <c r="H392" s="76" t="s">
        <v>5635</v>
      </c>
      <c r="I392" s="76" t="s">
        <v>5775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285</v>
      </c>
      <c r="F393" s="77">
        <v>42613</v>
      </c>
      <c r="G393" s="76" t="s">
        <v>413</v>
      </c>
      <c r="H393" s="76"/>
      <c r="I393" s="76" t="s">
        <v>412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296</v>
      </c>
      <c r="F394" s="77">
        <v>42619</v>
      </c>
      <c r="G394" s="76"/>
      <c r="H394" s="76" t="s">
        <v>5635</v>
      </c>
      <c r="I394" s="76" t="s">
        <v>5774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285</v>
      </c>
      <c r="F395" s="77">
        <v>42643</v>
      </c>
      <c r="G395" s="76" t="s">
        <v>409</v>
      </c>
      <c r="H395" s="76"/>
      <c r="I395" s="76" t="s">
        <v>408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296</v>
      </c>
      <c r="F396" s="77">
        <v>42646</v>
      </c>
      <c r="G396" s="76"/>
      <c r="H396" s="76" t="s">
        <v>5635</v>
      </c>
      <c r="I396" s="76" t="s">
        <v>5774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285</v>
      </c>
      <c r="F397" s="77">
        <v>42675</v>
      </c>
      <c r="G397" s="76" t="s">
        <v>406</v>
      </c>
      <c r="H397" s="76"/>
      <c r="I397" s="76" t="s">
        <v>405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296</v>
      </c>
      <c r="F398" s="77">
        <v>42682</v>
      </c>
      <c r="G398" s="76"/>
      <c r="H398" s="76" t="s">
        <v>5635</v>
      </c>
      <c r="I398" s="76" t="s">
        <v>5773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637</v>
      </c>
      <c r="F399" s="77">
        <v>42726</v>
      </c>
      <c r="G399" s="76"/>
      <c r="H399" s="76" t="s">
        <v>5772</v>
      </c>
      <c r="I399" s="76" t="s">
        <v>5771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285</v>
      </c>
      <c r="F400" s="77">
        <v>42735</v>
      </c>
      <c r="G400" s="76" t="s">
        <v>402</v>
      </c>
      <c r="H400" s="76"/>
      <c r="I400" s="76" t="s">
        <v>401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285</v>
      </c>
      <c r="F401" s="77">
        <v>42735</v>
      </c>
      <c r="G401" s="76" t="s">
        <v>400</v>
      </c>
      <c r="H401" s="76"/>
      <c r="I401" s="76" t="s">
        <v>5770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285</v>
      </c>
      <c r="F402" s="77">
        <v>42758</v>
      </c>
      <c r="G402" s="76" t="s">
        <v>3061</v>
      </c>
      <c r="H402" s="76"/>
      <c r="I402" s="76" t="s">
        <v>4611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285</v>
      </c>
      <c r="F403" s="77">
        <v>42766</v>
      </c>
      <c r="G403" s="76" t="s">
        <v>398</v>
      </c>
      <c r="H403" s="76"/>
      <c r="I403" s="76" t="s">
        <v>397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285</v>
      </c>
      <c r="F404" s="77">
        <v>42767</v>
      </c>
      <c r="G404" s="76" t="s">
        <v>284</v>
      </c>
      <c r="H404" s="76"/>
      <c r="I404" s="76" t="s">
        <v>283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296</v>
      </c>
      <c r="F405" s="77">
        <v>42787</v>
      </c>
      <c r="G405" s="76"/>
      <c r="H405" s="76" t="s">
        <v>5635</v>
      </c>
      <c r="I405" s="76" t="s">
        <v>5769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296</v>
      </c>
      <c r="F406" s="77">
        <v>42787</v>
      </c>
      <c r="G406" s="76"/>
      <c r="H406" s="76" t="s">
        <v>5635</v>
      </c>
      <c r="I406" s="76" t="s">
        <v>5768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285</v>
      </c>
      <c r="F407" s="77">
        <v>42794</v>
      </c>
      <c r="G407" s="76" t="s">
        <v>395</v>
      </c>
      <c r="H407" s="76"/>
      <c r="I407" s="76" t="s">
        <v>394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42796</v>
      </c>
      <c r="G408" s="76"/>
      <c r="H408" s="76" t="s">
        <v>5635</v>
      </c>
      <c r="I408" s="76" t="s">
        <v>5767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42823</v>
      </c>
      <c r="G409" s="76"/>
      <c r="H409" s="76" t="s">
        <v>5635</v>
      </c>
      <c r="I409" s="76" t="s">
        <v>5766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285</v>
      </c>
      <c r="F410" s="77">
        <v>42825</v>
      </c>
      <c r="G410" s="76" t="s">
        <v>391</v>
      </c>
      <c r="H410" s="76"/>
      <c r="I410" s="76" t="s">
        <v>390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42826</v>
      </c>
      <c r="G411" s="76"/>
      <c r="H411" s="76" t="s">
        <v>5765</v>
      </c>
      <c r="I411" s="76" t="s">
        <v>5764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285</v>
      </c>
      <c r="F412" s="77">
        <v>42855</v>
      </c>
      <c r="G412" s="76" t="s">
        <v>388</v>
      </c>
      <c r="H412" s="76"/>
      <c r="I412" s="76" t="s">
        <v>387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276</v>
      </c>
      <c r="F413" s="77">
        <v>42859</v>
      </c>
      <c r="G413" s="76"/>
      <c r="H413" s="76" t="s">
        <v>5635</v>
      </c>
      <c r="I413" s="76" t="s">
        <v>5763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276</v>
      </c>
      <c r="F414" s="77">
        <v>42870</v>
      </c>
      <c r="G414" s="76"/>
      <c r="H414" s="76" t="s">
        <v>5681</v>
      </c>
      <c r="I414" s="76" t="s">
        <v>5762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276</v>
      </c>
      <c r="F415" s="77">
        <v>42886</v>
      </c>
      <c r="G415" s="76"/>
      <c r="H415" s="76" t="s">
        <v>5635</v>
      </c>
      <c r="I415" s="76" t="s">
        <v>5761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285</v>
      </c>
      <c r="F416" s="77">
        <v>42886</v>
      </c>
      <c r="G416" s="76" t="s">
        <v>680</v>
      </c>
      <c r="H416" s="76"/>
      <c r="I416" s="76" t="s">
        <v>679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42917</v>
      </c>
      <c r="G417" s="76" t="s">
        <v>5760</v>
      </c>
      <c r="H417" s="76" t="s">
        <v>5635</v>
      </c>
      <c r="I417" s="76" t="s">
        <v>5759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276</v>
      </c>
      <c r="F418" s="77">
        <v>42919</v>
      </c>
      <c r="G418" s="76" t="s">
        <v>5758</v>
      </c>
      <c r="H418" s="76" t="s">
        <v>5737</v>
      </c>
      <c r="I418" s="76" t="s">
        <v>5757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276</v>
      </c>
      <c r="F419" s="77">
        <v>42946</v>
      </c>
      <c r="G419" s="76" t="s">
        <v>5756</v>
      </c>
      <c r="H419" s="76" t="s">
        <v>5635</v>
      </c>
      <c r="I419" s="76" t="s">
        <v>5755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42951</v>
      </c>
      <c r="G420" s="76" t="s">
        <v>5754</v>
      </c>
      <c r="H420" s="76" t="s">
        <v>5635</v>
      </c>
      <c r="I420" s="76" t="s">
        <v>5753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42978</v>
      </c>
      <c r="G421" s="76" t="s">
        <v>5752</v>
      </c>
      <c r="H421" s="76" t="s">
        <v>5635</v>
      </c>
      <c r="I421" s="76" t="s">
        <v>5751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42983</v>
      </c>
      <c r="G422" s="76" t="s">
        <v>5750</v>
      </c>
      <c r="H422" s="76" t="s">
        <v>5749</v>
      </c>
      <c r="I422" s="76" t="s">
        <v>5748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42984</v>
      </c>
      <c r="G423" s="76" t="s">
        <v>5747</v>
      </c>
      <c r="H423" s="76" t="s">
        <v>5717</v>
      </c>
      <c r="I423" s="76" t="s">
        <v>5746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276</v>
      </c>
      <c r="F424" s="77">
        <v>42985</v>
      </c>
      <c r="G424" s="76" t="s">
        <v>5745</v>
      </c>
      <c r="H424" s="76" t="s">
        <v>5744</v>
      </c>
      <c r="I424" s="76" t="s">
        <v>5743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276</v>
      </c>
      <c r="F425" s="77">
        <v>43008</v>
      </c>
      <c r="G425" s="76" t="s">
        <v>5742</v>
      </c>
      <c r="H425" s="76" t="s">
        <v>5635</v>
      </c>
      <c r="I425" s="76" t="s">
        <v>5741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276</v>
      </c>
      <c r="F426" s="77">
        <v>43008</v>
      </c>
      <c r="G426" s="76" t="s">
        <v>5740</v>
      </c>
      <c r="H426" s="76" t="s">
        <v>5635</v>
      </c>
      <c r="I426" s="76" t="s">
        <v>5739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1187</v>
      </c>
      <c r="F427" s="77">
        <v>43009</v>
      </c>
      <c r="G427" s="76" t="s">
        <v>5738</v>
      </c>
      <c r="H427" s="76" t="s">
        <v>5737</v>
      </c>
      <c r="I427" s="76" t="s">
        <v>5736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276</v>
      </c>
      <c r="F428" s="77">
        <v>43025</v>
      </c>
      <c r="G428" s="76" t="s">
        <v>5735</v>
      </c>
      <c r="H428" s="76" t="s">
        <v>5624</v>
      </c>
      <c r="I428" s="76" t="s">
        <v>5734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276</v>
      </c>
      <c r="F429" s="77">
        <v>43048</v>
      </c>
      <c r="G429" s="76" t="s">
        <v>5733</v>
      </c>
      <c r="H429" s="76" t="s">
        <v>5624</v>
      </c>
      <c r="I429" s="76" t="s">
        <v>5732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276</v>
      </c>
      <c r="F430" s="77">
        <v>43059</v>
      </c>
      <c r="G430" s="76" t="s">
        <v>5731</v>
      </c>
      <c r="H430" s="76" t="s">
        <v>5635</v>
      </c>
      <c r="I430" s="76" t="s">
        <v>5730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285</v>
      </c>
      <c r="F431" s="77">
        <v>43103</v>
      </c>
      <c r="G431" s="76" t="s">
        <v>5729</v>
      </c>
      <c r="H431" s="76"/>
      <c r="I431" s="76" t="s">
        <v>5728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337</v>
      </c>
      <c r="F432" s="77">
        <v>43108</v>
      </c>
      <c r="G432" s="76" t="s">
        <v>5727</v>
      </c>
      <c r="H432" s="76" t="s">
        <v>5658</v>
      </c>
      <c r="I432" s="76" t="s">
        <v>5726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276</v>
      </c>
      <c r="F433" s="77">
        <v>43131</v>
      </c>
      <c r="G433" s="76" t="s">
        <v>5725</v>
      </c>
      <c r="H433" s="76" t="s">
        <v>5635</v>
      </c>
      <c r="I433" s="76" t="s">
        <v>5714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276</v>
      </c>
      <c r="F434" s="77">
        <v>43131</v>
      </c>
      <c r="G434" s="76" t="s">
        <v>5724</v>
      </c>
      <c r="H434" s="76" t="s">
        <v>5629</v>
      </c>
      <c r="I434" s="76" t="s">
        <v>5723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43131</v>
      </c>
      <c r="G435" s="76" t="s">
        <v>5722</v>
      </c>
      <c r="H435" s="76" t="s">
        <v>5649</v>
      </c>
      <c r="I435" s="76" t="s">
        <v>5719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43131</v>
      </c>
      <c r="G436" s="76" t="s">
        <v>5721</v>
      </c>
      <c r="H436" s="76" t="s">
        <v>5720</v>
      </c>
      <c r="I436" s="76" t="s">
        <v>5719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276</v>
      </c>
      <c r="F437" s="77">
        <v>43154</v>
      </c>
      <c r="G437" s="76" t="s">
        <v>5718</v>
      </c>
      <c r="H437" s="76" t="s">
        <v>5717</v>
      </c>
      <c r="I437" s="76" t="s">
        <v>5716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276</v>
      </c>
      <c r="F438" s="77">
        <v>43158</v>
      </c>
      <c r="G438" s="76" t="s">
        <v>5715</v>
      </c>
      <c r="H438" s="76" t="s">
        <v>5635</v>
      </c>
      <c r="I438" s="76" t="s">
        <v>5714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276</v>
      </c>
      <c r="F439" s="77">
        <v>43173</v>
      </c>
      <c r="G439" s="76" t="s">
        <v>5713</v>
      </c>
      <c r="H439" s="76" t="s">
        <v>5635</v>
      </c>
      <c r="I439" s="76" t="s">
        <v>5712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276</v>
      </c>
      <c r="F440" s="77">
        <v>43200</v>
      </c>
      <c r="G440" s="76" t="s">
        <v>5711</v>
      </c>
      <c r="H440" s="76" t="s">
        <v>5635</v>
      </c>
      <c r="I440" s="76" t="s">
        <v>5710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337</v>
      </c>
      <c r="F441" s="77">
        <v>43208</v>
      </c>
      <c r="G441" s="76" t="s">
        <v>5709</v>
      </c>
      <c r="H441" s="76" t="s">
        <v>5708</v>
      </c>
      <c r="I441" s="76" t="s">
        <v>5651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276</v>
      </c>
      <c r="F442" s="77">
        <v>43231</v>
      </c>
      <c r="G442" s="76" t="s">
        <v>5707</v>
      </c>
      <c r="H442" s="76" t="s">
        <v>5635</v>
      </c>
      <c r="I442" s="76" t="s">
        <v>5706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43251</v>
      </c>
      <c r="G443" s="76" t="s">
        <v>5705</v>
      </c>
      <c r="H443" s="76" t="s">
        <v>5635</v>
      </c>
      <c r="I443" s="76" t="s">
        <v>5704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43259</v>
      </c>
      <c r="G444" s="76" t="s">
        <v>5703</v>
      </c>
      <c r="H444" s="76" t="s">
        <v>5635</v>
      </c>
      <c r="I444" s="76" t="s">
        <v>5702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285</v>
      </c>
      <c r="F445" s="77">
        <v>43281</v>
      </c>
      <c r="G445" s="76" t="s">
        <v>720</v>
      </c>
      <c r="H445" s="76"/>
      <c r="I445" s="76" t="s">
        <v>719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285</v>
      </c>
      <c r="F446" s="77">
        <v>43281</v>
      </c>
      <c r="G446" s="76" t="s">
        <v>365</v>
      </c>
      <c r="H446" s="76"/>
      <c r="I446" s="76" t="s">
        <v>364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276</v>
      </c>
      <c r="F447" s="77">
        <v>43293</v>
      </c>
      <c r="G447" s="76" t="s">
        <v>5701</v>
      </c>
      <c r="H447" s="76" t="s">
        <v>5635</v>
      </c>
      <c r="I447" s="76" t="s">
        <v>5700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276</v>
      </c>
      <c r="F448" s="77">
        <v>43308</v>
      </c>
      <c r="G448" s="76" t="s">
        <v>5699</v>
      </c>
      <c r="H448" s="76" t="s">
        <v>5681</v>
      </c>
      <c r="I448" s="76" t="s">
        <v>5698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276</v>
      </c>
      <c r="F449" s="77">
        <v>43320</v>
      </c>
      <c r="G449" s="76" t="s">
        <v>5697</v>
      </c>
      <c r="H449" s="76" t="s">
        <v>5635</v>
      </c>
      <c r="I449" s="76" t="s">
        <v>5696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285</v>
      </c>
      <c r="F450" s="77">
        <v>43343</v>
      </c>
      <c r="G450" s="76" t="s">
        <v>5695</v>
      </c>
      <c r="H450" s="76"/>
      <c r="I450" s="76" t="s">
        <v>5694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276</v>
      </c>
      <c r="F451" s="77">
        <v>43358</v>
      </c>
      <c r="G451" s="76" t="s">
        <v>5693</v>
      </c>
      <c r="H451" s="76" t="s">
        <v>5635</v>
      </c>
      <c r="I451" s="76" t="s">
        <v>5692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276</v>
      </c>
      <c r="F452" s="77">
        <v>43358</v>
      </c>
      <c r="G452" s="76" t="s">
        <v>5691</v>
      </c>
      <c r="H452" s="76" t="s">
        <v>5635</v>
      </c>
      <c r="I452" s="76" t="s">
        <v>5690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337</v>
      </c>
      <c r="F453" s="77">
        <v>43376</v>
      </c>
      <c r="G453" s="76" t="s">
        <v>3218</v>
      </c>
      <c r="H453" s="76" t="s">
        <v>3217</v>
      </c>
      <c r="I453" s="76" t="s">
        <v>5689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276</v>
      </c>
      <c r="F454" s="77">
        <v>43388</v>
      </c>
      <c r="G454" s="76" t="s">
        <v>5688</v>
      </c>
      <c r="H454" s="76" t="s">
        <v>5635</v>
      </c>
      <c r="I454" s="76" t="s">
        <v>5687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276</v>
      </c>
      <c r="F455" s="77">
        <v>43405</v>
      </c>
      <c r="G455" s="76" t="s">
        <v>5686</v>
      </c>
      <c r="H455" s="76" t="s">
        <v>5624</v>
      </c>
      <c r="I455" s="76" t="s">
        <v>5685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43405</v>
      </c>
      <c r="G456" s="76" t="s">
        <v>5684</v>
      </c>
      <c r="H456" s="76" t="s">
        <v>5649</v>
      </c>
      <c r="I456" s="76" t="s">
        <v>5683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276</v>
      </c>
      <c r="F457" s="77">
        <v>43417</v>
      </c>
      <c r="G457" s="76" t="s">
        <v>5682</v>
      </c>
      <c r="H457" s="76" t="s">
        <v>5681</v>
      </c>
      <c r="I457" s="76" t="s">
        <v>5680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276</v>
      </c>
      <c r="F458" s="77">
        <v>43420</v>
      </c>
      <c r="G458" s="76" t="s">
        <v>5679</v>
      </c>
      <c r="H458" s="76" t="s">
        <v>5629</v>
      </c>
      <c r="I458" s="76" t="s">
        <v>5678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276</v>
      </c>
      <c r="F459" s="77">
        <v>43420</v>
      </c>
      <c r="G459" s="76" t="s">
        <v>5677</v>
      </c>
      <c r="H459" s="76" t="s">
        <v>5635</v>
      </c>
      <c r="I459" s="76" t="s">
        <v>5676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276</v>
      </c>
      <c r="F460" s="77">
        <v>43434</v>
      </c>
      <c r="G460" s="76" t="s">
        <v>5675</v>
      </c>
      <c r="H460" s="76" t="s">
        <v>5624</v>
      </c>
      <c r="I460" s="76" t="s">
        <v>5674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276</v>
      </c>
      <c r="F461" s="77">
        <v>43434</v>
      </c>
      <c r="G461" s="76" t="s">
        <v>5673</v>
      </c>
      <c r="H461" s="76" t="s">
        <v>5672</v>
      </c>
      <c r="I461" s="76" t="s">
        <v>5671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285</v>
      </c>
      <c r="F462" s="77">
        <v>43434</v>
      </c>
      <c r="G462" s="76" t="s">
        <v>5670</v>
      </c>
      <c r="H462" s="76"/>
      <c r="I462" s="76" t="s">
        <v>5669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43455</v>
      </c>
      <c r="G463" s="76" t="s">
        <v>326</v>
      </c>
      <c r="H463" s="76" t="s">
        <v>323</v>
      </c>
      <c r="I463" s="76" t="s">
        <v>5639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43496</v>
      </c>
      <c r="G464" s="76" t="s">
        <v>5668</v>
      </c>
      <c r="H464" s="76" t="s">
        <v>5635</v>
      </c>
      <c r="I464" s="76" t="s">
        <v>5667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43514</v>
      </c>
      <c r="G465" s="76" t="s">
        <v>5666</v>
      </c>
      <c r="H465" s="76" t="s">
        <v>5654</v>
      </c>
      <c r="I465" s="76" t="s">
        <v>5665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43527</v>
      </c>
      <c r="G466" s="76" t="s">
        <v>5664</v>
      </c>
      <c r="H466" s="76" t="s">
        <v>5635</v>
      </c>
      <c r="I466" s="76" t="s">
        <v>5663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43530</v>
      </c>
      <c r="G467" s="76" t="s">
        <v>5662</v>
      </c>
      <c r="H467" s="76" t="s">
        <v>5629</v>
      </c>
      <c r="I467" s="76" t="s">
        <v>5628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43533</v>
      </c>
      <c r="G468" s="76" t="s">
        <v>5661</v>
      </c>
      <c r="H468" s="76" t="s">
        <v>5635</v>
      </c>
      <c r="I468" s="76" t="s">
        <v>5660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337</v>
      </c>
      <c r="F469" s="77">
        <v>43544</v>
      </c>
      <c r="G469" s="76" t="s">
        <v>5659</v>
      </c>
      <c r="H469" s="76" t="s">
        <v>5658</v>
      </c>
      <c r="I469" s="76" t="s">
        <v>5657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276</v>
      </c>
      <c r="F470" s="77">
        <v>43555</v>
      </c>
      <c r="G470" s="76" t="s">
        <v>5656</v>
      </c>
      <c r="H470" s="76" t="s">
        <v>5635</v>
      </c>
      <c r="I470" s="76" t="s">
        <v>5646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276</v>
      </c>
      <c r="F471" s="77">
        <v>43556</v>
      </c>
      <c r="G471" s="76" t="s">
        <v>5655</v>
      </c>
      <c r="H471" s="76" t="s">
        <v>5654</v>
      </c>
      <c r="I471" s="76" t="s">
        <v>5653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337</v>
      </c>
      <c r="F472" s="77">
        <v>43558</v>
      </c>
      <c r="G472" s="76" t="s">
        <v>5652</v>
      </c>
      <c r="H472" s="76" t="s">
        <v>3800</v>
      </c>
      <c r="I472" s="76" t="s">
        <v>5651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43585</v>
      </c>
      <c r="G473" s="76" t="s">
        <v>5650</v>
      </c>
      <c r="H473" s="76" t="s">
        <v>5649</v>
      </c>
      <c r="I473" s="76" t="s">
        <v>5648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276</v>
      </c>
      <c r="F474" s="77">
        <v>43585</v>
      </c>
      <c r="G474" s="76" t="s">
        <v>5647</v>
      </c>
      <c r="H474" s="76" t="s">
        <v>5635</v>
      </c>
      <c r="I474" s="76" t="s">
        <v>5646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276</v>
      </c>
      <c r="F475" s="77">
        <v>43647</v>
      </c>
      <c r="G475" s="76" t="s">
        <v>5645</v>
      </c>
      <c r="H475" s="76" t="s">
        <v>5635</v>
      </c>
      <c r="I475" s="76" t="s">
        <v>5644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43655</v>
      </c>
      <c r="G476" s="76" t="s">
        <v>5643</v>
      </c>
      <c r="H476" s="76" t="s">
        <v>5635</v>
      </c>
      <c r="I476" s="76" t="s">
        <v>5642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276</v>
      </c>
      <c r="F477" s="77">
        <v>43677</v>
      </c>
      <c r="G477" s="76" t="s">
        <v>5641</v>
      </c>
      <c r="H477" s="76" t="s">
        <v>5635</v>
      </c>
      <c r="I477" s="76" t="s">
        <v>5640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276</v>
      </c>
      <c r="F478" s="77">
        <v>43677</v>
      </c>
      <c r="G478" s="76" t="s">
        <v>324</v>
      </c>
      <c r="H478" s="76" t="s">
        <v>323</v>
      </c>
      <c r="I478" s="76" t="s">
        <v>5639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276</v>
      </c>
      <c r="F479" s="77">
        <v>43708</v>
      </c>
      <c r="G479" s="76" t="s">
        <v>5638</v>
      </c>
      <c r="H479" s="76" t="s">
        <v>5635</v>
      </c>
      <c r="I479" s="76" t="s">
        <v>5637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276</v>
      </c>
      <c r="F480" s="77">
        <v>43726</v>
      </c>
      <c r="G480" s="76" t="s">
        <v>5636</v>
      </c>
      <c r="H480" s="76" t="s">
        <v>5635</v>
      </c>
      <c r="I480" s="76" t="s">
        <v>5634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276</v>
      </c>
      <c r="F481" s="77">
        <v>43727</v>
      </c>
      <c r="G481" s="76" t="s">
        <v>5633</v>
      </c>
      <c r="H481" s="76" t="s">
        <v>5632</v>
      </c>
      <c r="I481" s="76" t="s">
        <v>5631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276</v>
      </c>
      <c r="F482" s="77">
        <v>43767</v>
      </c>
      <c r="G482" s="76" t="s">
        <v>5630</v>
      </c>
      <c r="H482" s="76" t="s">
        <v>5629</v>
      </c>
      <c r="I482" s="76" t="s">
        <v>5628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276</v>
      </c>
      <c r="F483" s="77">
        <v>43861</v>
      </c>
      <c r="G483" s="76" t="s">
        <v>5627</v>
      </c>
      <c r="H483" s="76" t="s">
        <v>5624</v>
      </c>
      <c r="I483" s="76" t="s">
        <v>5626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276</v>
      </c>
      <c r="F484" s="77">
        <v>43895</v>
      </c>
      <c r="G484" s="76" t="s">
        <v>5625</v>
      </c>
      <c r="H484" s="76" t="s">
        <v>5624</v>
      </c>
      <c r="I484" s="76" t="s">
        <v>5623</v>
      </c>
      <c r="J484" s="78">
        <v>-675</v>
      </c>
    </row>
    <row r="485" spans="1:10" x14ac:dyDescent="0.25">
      <c r="A485" s="76"/>
      <c r="B485" s="76"/>
      <c r="C485" s="76" t="s">
        <v>5622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5621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285</v>
      </c>
      <c r="F487" s="77">
        <v>40602</v>
      </c>
      <c r="G487" s="76" t="s">
        <v>838</v>
      </c>
      <c r="H487" s="76"/>
      <c r="I487" s="76" t="s">
        <v>837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285</v>
      </c>
      <c r="F488" s="77">
        <v>40939</v>
      </c>
      <c r="G488" s="76" t="s">
        <v>525</v>
      </c>
      <c r="H488" s="76"/>
      <c r="I488" s="76" t="s">
        <v>524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285</v>
      </c>
      <c r="F489" s="77">
        <v>40999</v>
      </c>
      <c r="G489" s="76" t="s">
        <v>521</v>
      </c>
      <c r="H489" s="76"/>
      <c r="I489" s="76" t="s">
        <v>520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285</v>
      </c>
      <c r="F490" s="77">
        <v>41029</v>
      </c>
      <c r="G490" s="76" t="s">
        <v>519</v>
      </c>
      <c r="H490" s="76"/>
      <c r="I490" s="76" t="s">
        <v>518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285</v>
      </c>
      <c r="F491" s="77">
        <v>41333</v>
      </c>
      <c r="G491" s="76" t="s">
        <v>499</v>
      </c>
      <c r="H491" s="76"/>
      <c r="I491" s="76" t="s">
        <v>498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285</v>
      </c>
      <c r="F492" s="77">
        <v>41455</v>
      </c>
      <c r="G492" s="76" t="s">
        <v>491</v>
      </c>
      <c r="H492" s="76"/>
      <c r="I492" s="76" t="s">
        <v>490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285</v>
      </c>
      <c r="F493" s="77">
        <v>41486</v>
      </c>
      <c r="G493" s="76" t="s">
        <v>591</v>
      </c>
      <c r="H493" s="76"/>
      <c r="I493" s="76" t="s">
        <v>590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285</v>
      </c>
      <c r="F494" s="77">
        <v>41517</v>
      </c>
      <c r="G494" s="76" t="s">
        <v>489</v>
      </c>
      <c r="H494" s="76"/>
      <c r="I494" s="76" t="s">
        <v>488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285</v>
      </c>
      <c r="F495" s="77">
        <v>41608</v>
      </c>
      <c r="G495" s="76" t="s">
        <v>483</v>
      </c>
      <c r="H495" s="76"/>
      <c r="I495" s="76" t="s">
        <v>482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285</v>
      </c>
      <c r="F496" s="77">
        <v>41670</v>
      </c>
      <c r="G496" s="76" t="s">
        <v>587</v>
      </c>
      <c r="H496" s="76"/>
      <c r="I496" s="76" t="s">
        <v>586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285</v>
      </c>
      <c r="F497" s="77">
        <v>41729</v>
      </c>
      <c r="G497" s="76" t="s">
        <v>473</v>
      </c>
      <c r="H497" s="76"/>
      <c r="I497" s="76" t="s">
        <v>472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285</v>
      </c>
      <c r="F498" s="77">
        <v>42004</v>
      </c>
      <c r="G498" s="76" t="s">
        <v>460</v>
      </c>
      <c r="H498" s="76"/>
      <c r="I498" s="76" t="s">
        <v>459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42035</v>
      </c>
      <c r="G499" s="76" t="s">
        <v>754</v>
      </c>
      <c r="H499" s="76"/>
      <c r="I499" s="76" t="s">
        <v>753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42094</v>
      </c>
      <c r="G500" s="76" t="s">
        <v>452</v>
      </c>
      <c r="H500" s="76"/>
      <c r="I500" s="76" t="s">
        <v>451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42124</v>
      </c>
      <c r="G501" s="76" t="s">
        <v>448</v>
      </c>
      <c r="H501" s="76"/>
      <c r="I501" s="76" t="s">
        <v>447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446</v>
      </c>
      <c r="F502" s="77">
        <v>42306</v>
      </c>
      <c r="G502" s="76"/>
      <c r="H502" s="76" t="s">
        <v>266</v>
      </c>
      <c r="I502" s="76" t="s">
        <v>5620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42429</v>
      </c>
      <c r="G503" s="76" t="s">
        <v>427</v>
      </c>
      <c r="H503" s="76"/>
      <c r="I503" s="76" t="s">
        <v>394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42490</v>
      </c>
      <c r="G504" s="76" t="s">
        <v>423</v>
      </c>
      <c r="H504" s="76"/>
      <c r="I504" s="76" t="s">
        <v>422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285</v>
      </c>
      <c r="F505" s="77">
        <v>42704</v>
      </c>
      <c r="G505" s="76" t="s">
        <v>807</v>
      </c>
      <c r="H505" s="76"/>
      <c r="I505" s="76" t="s">
        <v>806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285</v>
      </c>
      <c r="F506" s="77">
        <v>42825</v>
      </c>
      <c r="G506" s="76" t="s">
        <v>391</v>
      </c>
      <c r="H506" s="76"/>
      <c r="I506" s="76" t="s">
        <v>390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285</v>
      </c>
      <c r="F507" s="77">
        <v>42886</v>
      </c>
      <c r="G507" s="76" t="s">
        <v>680</v>
      </c>
      <c r="H507" s="76"/>
      <c r="I507" s="76" t="s">
        <v>679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285</v>
      </c>
      <c r="F508" s="77">
        <v>43221</v>
      </c>
      <c r="G508" s="76" t="s">
        <v>596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5619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5618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285</v>
      </c>
      <c r="F511" s="77">
        <v>41851</v>
      </c>
      <c r="G511" s="76" t="s">
        <v>469</v>
      </c>
      <c r="H511" s="76"/>
      <c r="I511" s="76" t="s">
        <v>468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285</v>
      </c>
      <c r="F512" s="77">
        <v>42216</v>
      </c>
      <c r="G512" s="76" t="s">
        <v>927</v>
      </c>
      <c r="H512" s="76"/>
      <c r="I512" s="76" t="s">
        <v>926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285</v>
      </c>
      <c r="F513" s="77">
        <v>42704</v>
      </c>
      <c r="G513" s="76" t="s">
        <v>807</v>
      </c>
      <c r="H513" s="76"/>
      <c r="I513" s="76" t="s">
        <v>806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285</v>
      </c>
      <c r="F514" s="77">
        <v>43221</v>
      </c>
      <c r="G514" s="76" t="s">
        <v>596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5617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5616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285</v>
      </c>
      <c r="F517" s="77">
        <v>41121</v>
      </c>
      <c r="G517" s="76" t="s">
        <v>513</v>
      </c>
      <c r="H517" s="76"/>
      <c r="I517" s="76" t="s">
        <v>512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285</v>
      </c>
      <c r="F518" s="77">
        <v>41243</v>
      </c>
      <c r="G518" s="76" t="s">
        <v>505</v>
      </c>
      <c r="H518" s="76"/>
      <c r="I518" s="76" t="s">
        <v>504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285</v>
      </c>
      <c r="F519" s="77">
        <v>41305</v>
      </c>
      <c r="G519" s="76" t="s">
        <v>501</v>
      </c>
      <c r="H519" s="76"/>
      <c r="I519" s="76" t="s">
        <v>500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285</v>
      </c>
      <c r="F520" s="77">
        <v>41364</v>
      </c>
      <c r="G520" s="76" t="s">
        <v>1238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285</v>
      </c>
      <c r="F521" s="77">
        <v>41394</v>
      </c>
      <c r="G521" s="76" t="s">
        <v>495</v>
      </c>
      <c r="H521" s="76"/>
      <c r="I521" s="76" t="s">
        <v>494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41455</v>
      </c>
      <c r="G522" s="76" t="s">
        <v>491</v>
      </c>
      <c r="H522" s="76"/>
      <c r="I522" s="76" t="s">
        <v>490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41486</v>
      </c>
      <c r="G523" s="76" t="s">
        <v>591</v>
      </c>
      <c r="H523" s="76"/>
      <c r="I523" s="76" t="s">
        <v>590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285</v>
      </c>
      <c r="F524" s="77">
        <v>41517</v>
      </c>
      <c r="G524" s="76" t="s">
        <v>489</v>
      </c>
      <c r="H524" s="76"/>
      <c r="I524" s="76" t="s">
        <v>488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285</v>
      </c>
      <c r="F525" s="77">
        <v>41547</v>
      </c>
      <c r="G525" s="76" t="s">
        <v>823</v>
      </c>
      <c r="H525" s="76"/>
      <c r="I525" s="76" t="s">
        <v>822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285</v>
      </c>
      <c r="F526" s="77">
        <v>41578</v>
      </c>
      <c r="G526" s="76" t="s">
        <v>485</v>
      </c>
      <c r="H526" s="76"/>
      <c r="I526" s="76" t="s">
        <v>484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285</v>
      </c>
      <c r="F527" s="77">
        <v>41608</v>
      </c>
      <c r="G527" s="76" t="s">
        <v>483</v>
      </c>
      <c r="H527" s="76"/>
      <c r="I527" s="76" t="s">
        <v>482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285</v>
      </c>
      <c r="F528" s="77">
        <v>41639</v>
      </c>
      <c r="G528" s="76" t="s">
        <v>756</v>
      </c>
      <c r="H528" s="76"/>
      <c r="I528" s="76" t="s">
        <v>755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285</v>
      </c>
      <c r="F529" s="77">
        <v>41682</v>
      </c>
      <c r="G529" s="76" t="s">
        <v>5615</v>
      </c>
      <c r="H529" s="76"/>
      <c r="I529" s="76" t="s">
        <v>5614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285</v>
      </c>
      <c r="F530" s="77">
        <v>41689</v>
      </c>
      <c r="G530" s="76" t="s">
        <v>1596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285</v>
      </c>
      <c r="F531" s="77">
        <v>41698</v>
      </c>
      <c r="G531" s="76" t="s">
        <v>477</v>
      </c>
      <c r="H531" s="76"/>
      <c r="I531" s="76" t="s">
        <v>476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41729</v>
      </c>
      <c r="G532" s="76" t="s">
        <v>473</v>
      </c>
      <c r="H532" s="76"/>
      <c r="I532" s="76" t="s">
        <v>472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41820</v>
      </c>
      <c r="G533" s="76" t="s">
        <v>769</v>
      </c>
      <c r="H533" s="76"/>
      <c r="I533" s="76" t="s">
        <v>768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41851</v>
      </c>
      <c r="G534" s="76" t="s">
        <v>469</v>
      </c>
      <c r="H534" s="76"/>
      <c r="I534" s="76" t="s">
        <v>468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41943</v>
      </c>
      <c r="G535" s="76" t="s">
        <v>465</v>
      </c>
      <c r="H535" s="76"/>
      <c r="I535" s="76" t="s">
        <v>464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42004</v>
      </c>
      <c r="G536" s="76" t="s">
        <v>460</v>
      </c>
      <c r="H536" s="76"/>
      <c r="I536" s="76" t="s">
        <v>459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42034</v>
      </c>
      <c r="G537" s="76" t="s">
        <v>5613</v>
      </c>
      <c r="H537" s="76" t="s">
        <v>5608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285</v>
      </c>
      <c r="F538" s="77">
        <v>42035</v>
      </c>
      <c r="G538" s="76" t="s">
        <v>754</v>
      </c>
      <c r="H538" s="76"/>
      <c r="I538" s="76" t="s">
        <v>753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285</v>
      </c>
      <c r="F539" s="77">
        <v>42063</v>
      </c>
      <c r="G539" s="76" t="s">
        <v>457</v>
      </c>
      <c r="H539" s="76"/>
      <c r="I539" s="76" t="s">
        <v>456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42075</v>
      </c>
      <c r="G540" s="76" t="s">
        <v>5612</v>
      </c>
      <c r="H540" s="76" t="s">
        <v>5611</v>
      </c>
      <c r="I540" s="76" t="s">
        <v>5610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285</v>
      </c>
      <c r="F541" s="77">
        <v>42124</v>
      </c>
      <c r="G541" s="76" t="s">
        <v>448</v>
      </c>
      <c r="H541" s="76"/>
      <c r="I541" s="76" t="s">
        <v>447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285</v>
      </c>
      <c r="F542" s="77">
        <v>42155</v>
      </c>
      <c r="G542" s="76" t="s">
        <v>752</v>
      </c>
      <c r="H542" s="76"/>
      <c r="I542" s="76" t="s">
        <v>751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285</v>
      </c>
      <c r="F543" s="77">
        <v>42247</v>
      </c>
      <c r="G543" s="76" t="s">
        <v>440</v>
      </c>
      <c r="H543" s="76"/>
      <c r="I543" s="76" t="s">
        <v>439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285</v>
      </c>
      <c r="F544" s="77">
        <v>42277</v>
      </c>
      <c r="G544" s="76" t="s">
        <v>438</v>
      </c>
      <c r="H544" s="76"/>
      <c r="I544" s="76" t="s">
        <v>437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285</v>
      </c>
      <c r="F545" s="77">
        <v>42308</v>
      </c>
      <c r="G545" s="76" t="s">
        <v>436</v>
      </c>
      <c r="H545" s="76"/>
      <c r="I545" s="76" t="s">
        <v>435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285</v>
      </c>
      <c r="F546" s="77">
        <v>42408</v>
      </c>
      <c r="G546" s="76" t="s">
        <v>5609</v>
      </c>
      <c r="H546" s="76" t="s">
        <v>5608</v>
      </c>
      <c r="I546" s="76" t="s">
        <v>1429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285</v>
      </c>
      <c r="F547" s="77">
        <v>42429</v>
      </c>
      <c r="G547" s="76" t="s">
        <v>427</v>
      </c>
      <c r="H547" s="76"/>
      <c r="I547" s="76" t="s">
        <v>394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42474</v>
      </c>
      <c r="G548" s="76"/>
      <c r="H548" s="76" t="s">
        <v>5607</v>
      </c>
      <c r="I548" s="76" t="s">
        <v>5606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42521</v>
      </c>
      <c r="G549" s="76" t="s">
        <v>420</v>
      </c>
      <c r="H549" s="76"/>
      <c r="I549" s="76" t="s">
        <v>419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285</v>
      </c>
      <c r="F550" s="77">
        <v>42613</v>
      </c>
      <c r="G550" s="76" t="s">
        <v>413</v>
      </c>
      <c r="H550" s="76"/>
      <c r="I550" s="76" t="s">
        <v>412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285</v>
      </c>
      <c r="F551" s="77">
        <v>42675</v>
      </c>
      <c r="G551" s="76" t="s">
        <v>406</v>
      </c>
      <c r="H551" s="76"/>
      <c r="I551" s="76" t="s">
        <v>405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285</v>
      </c>
      <c r="F552" s="77">
        <v>42767</v>
      </c>
      <c r="G552" s="76" t="s">
        <v>284</v>
      </c>
      <c r="H552" s="76"/>
      <c r="I552" s="76" t="s">
        <v>283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285</v>
      </c>
      <c r="F553" s="77">
        <v>42855</v>
      </c>
      <c r="G553" s="76" t="s">
        <v>388</v>
      </c>
      <c r="H553" s="76"/>
      <c r="I553" s="76" t="s">
        <v>387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285</v>
      </c>
      <c r="F554" s="77">
        <v>42886</v>
      </c>
      <c r="G554" s="76" t="s">
        <v>680</v>
      </c>
      <c r="H554" s="76"/>
      <c r="I554" s="76" t="s">
        <v>679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285</v>
      </c>
      <c r="F555" s="77">
        <v>43202</v>
      </c>
      <c r="G555" s="76" t="s">
        <v>5605</v>
      </c>
      <c r="H555" s="76"/>
      <c r="I555" s="76" t="s">
        <v>5604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276</v>
      </c>
      <c r="F556" s="77">
        <v>43265</v>
      </c>
      <c r="G556" s="76" t="s">
        <v>5603</v>
      </c>
      <c r="H556" s="76" t="s">
        <v>5592</v>
      </c>
      <c r="I556" s="76" t="s">
        <v>5602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276</v>
      </c>
      <c r="F557" s="77">
        <v>43265</v>
      </c>
      <c r="G557" s="76" t="s">
        <v>5601</v>
      </c>
      <c r="H557" s="76" t="s">
        <v>5592</v>
      </c>
      <c r="I557" s="76" t="s">
        <v>5600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276</v>
      </c>
      <c r="F558" s="77">
        <v>43265</v>
      </c>
      <c r="G558" s="76" t="s">
        <v>5599</v>
      </c>
      <c r="H558" s="76" t="s">
        <v>5592</v>
      </c>
      <c r="I558" s="76" t="s">
        <v>5597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43265</v>
      </c>
      <c r="G559" s="76" t="s">
        <v>5598</v>
      </c>
      <c r="H559" s="76" t="s">
        <v>5592</v>
      </c>
      <c r="I559" s="76" t="s">
        <v>5597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43265</v>
      </c>
      <c r="G560" s="76" t="s">
        <v>5596</v>
      </c>
      <c r="H560" s="76" t="s">
        <v>5592</v>
      </c>
      <c r="I560" s="76" t="s">
        <v>1798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43830</v>
      </c>
      <c r="G561" s="76" t="s">
        <v>5595</v>
      </c>
      <c r="H561" s="76" t="s">
        <v>5592</v>
      </c>
      <c r="I561" s="76" t="s">
        <v>5594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276</v>
      </c>
      <c r="F562" s="77">
        <v>43831</v>
      </c>
      <c r="G562" s="76" t="s">
        <v>5593</v>
      </c>
      <c r="H562" s="76" t="s">
        <v>5592</v>
      </c>
      <c r="I562" s="76" t="s">
        <v>5591</v>
      </c>
      <c r="J562" s="78">
        <v>-255.12</v>
      </c>
    </row>
    <row r="563" spans="1:10" x14ac:dyDescent="0.25">
      <c r="A563" s="76"/>
      <c r="B563" s="76"/>
      <c r="C563" s="76" t="s">
        <v>5590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5589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285</v>
      </c>
      <c r="F565" s="77">
        <v>40877</v>
      </c>
      <c r="G565" s="76" t="s">
        <v>289</v>
      </c>
      <c r="H565" s="76"/>
      <c r="I565" s="76" t="s">
        <v>288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285</v>
      </c>
      <c r="F566" s="77">
        <v>41029</v>
      </c>
      <c r="G566" s="76" t="s">
        <v>519</v>
      </c>
      <c r="H566" s="76"/>
      <c r="I566" s="76" t="s">
        <v>518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285</v>
      </c>
      <c r="F567" s="77">
        <v>41121</v>
      </c>
      <c r="G567" s="76" t="s">
        <v>513</v>
      </c>
      <c r="H567" s="76"/>
      <c r="I567" s="76" t="s">
        <v>512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285</v>
      </c>
      <c r="F568" s="77">
        <v>41152</v>
      </c>
      <c r="G568" s="76" t="s">
        <v>511</v>
      </c>
      <c r="H568" s="76"/>
      <c r="I568" s="76" t="s">
        <v>510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285</v>
      </c>
      <c r="F569" s="77">
        <v>41182</v>
      </c>
      <c r="G569" s="76" t="s">
        <v>509</v>
      </c>
      <c r="H569" s="76"/>
      <c r="I569" s="76" t="s">
        <v>508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285</v>
      </c>
      <c r="F570" s="77">
        <v>41213</v>
      </c>
      <c r="G570" s="76" t="s">
        <v>507</v>
      </c>
      <c r="H570" s="76"/>
      <c r="I570" s="76" t="s">
        <v>506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285</v>
      </c>
      <c r="F571" s="77">
        <v>41274</v>
      </c>
      <c r="G571" s="76" t="s">
        <v>503</v>
      </c>
      <c r="H571" s="76"/>
      <c r="I571" s="76" t="s">
        <v>502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285</v>
      </c>
      <c r="F572" s="77">
        <v>41333</v>
      </c>
      <c r="G572" s="76" t="s">
        <v>499</v>
      </c>
      <c r="H572" s="76"/>
      <c r="I572" s="76" t="s">
        <v>498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285</v>
      </c>
      <c r="F573" s="77">
        <v>41364</v>
      </c>
      <c r="G573" s="76" t="s">
        <v>497</v>
      </c>
      <c r="H573" s="76"/>
      <c r="I573" s="76" t="s">
        <v>496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41455</v>
      </c>
      <c r="G574" s="76" t="s">
        <v>491</v>
      </c>
      <c r="H574" s="76"/>
      <c r="I574" s="76" t="s">
        <v>490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285</v>
      </c>
      <c r="F575" s="77">
        <v>41486</v>
      </c>
      <c r="G575" s="76" t="s">
        <v>591</v>
      </c>
      <c r="H575" s="76"/>
      <c r="I575" s="76" t="s">
        <v>590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285</v>
      </c>
      <c r="F576" s="77">
        <v>41517</v>
      </c>
      <c r="G576" s="76" t="s">
        <v>489</v>
      </c>
      <c r="H576" s="76"/>
      <c r="I576" s="76" t="s">
        <v>488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285</v>
      </c>
      <c r="F577" s="77">
        <v>41547</v>
      </c>
      <c r="G577" s="76" t="s">
        <v>487</v>
      </c>
      <c r="H577" s="76"/>
      <c r="I577" s="76" t="s">
        <v>486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285</v>
      </c>
      <c r="F578" s="77">
        <v>41578</v>
      </c>
      <c r="G578" s="76" t="s">
        <v>485</v>
      </c>
      <c r="H578" s="76"/>
      <c r="I578" s="76" t="s">
        <v>484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285</v>
      </c>
      <c r="F579" s="77">
        <v>41670</v>
      </c>
      <c r="G579" s="76" t="s">
        <v>587</v>
      </c>
      <c r="H579" s="76"/>
      <c r="I579" s="76" t="s">
        <v>586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285</v>
      </c>
      <c r="F580" s="77">
        <v>41698</v>
      </c>
      <c r="G580" s="76" t="s">
        <v>477</v>
      </c>
      <c r="H580" s="76"/>
      <c r="I580" s="76" t="s">
        <v>476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285</v>
      </c>
      <c r="F581" s="77">
        <v>41729</v>
      </c>
      <c r="G581" s="76" t="s">
        <v>473</v>
      </c>
      <c r="H581" s="76"/>
      <c r="I581" s="76" t="s">
        <v>472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285</v>
      </c>
      <c r="F582" s="77">
        <v>41759</v>
      </c>
      <c r="G582" s="76" t="s">
        <v>471</v>
      </c>
      <c r="H582" s="76"/>
      <c r="I582" s="76" t="s">
        <v>470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285</v>
      </c>
      <c r="F583" s="77">
        <v>41943</v>
      </c>
      <c r="G583" s="76" t="s">
        <v>465</v>
      </c>
      <c r="H583" s="76"/>
      <c r="I583" s="76" t="s">
        <v>464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285</v>
      </c>
      <c r="F584" s="77">
        <v>42063</v>
      </c>
      <c r="G584" s="76" t="s">
        <v>457</v>
      </c>
      <c r="H584" s="76"/>
      <c r="I584" s="76" t="s">
        <v>456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42094</v>
      </c>
      <c r="G585" s="76" t="s">
        <v>452</v>
      </c>
      <c r="H585" s="76"/>
      <c r="I585" s="76" t="s">
        <v>451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42155</v>
      </c>
      <c r="G586" s="76" t="s">
        <v>752</v>
      </c>
      <c r="H586" s="76"/>
      <c r="I586" s="76" t="s">
        <v>751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285</v>
      </c>
      <c r="F587" s="77">
        <v>42216</v>
      </c>
      <c r="G587" s="76" t="s">
        <v>927</v>
      </c>
      <c r="H587" s="76"/>
      <c r="I587" s="76" t="s">
        <v>926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42247</v>
      </c>
      <c r="G588" s="76" t="s">
        <v>440</v>
      </c>
      <c r="H588" s="76"/>
      <c r="I588" s="76" t="s">
        <v>439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42264</v>
      </c>
      <c r="G589" s="76" t="s">
        <v>2167</v>
      </c>
      <c r="H589" s="76"/>
      <c r="I589" s="76" t="s">
        <v>2166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285</v>
      </c>
      <c r="F590" s="77">
        <v>42277</v>
      </c>
      <c r="G590" s="76" t="s">
        <v>438</v>
      </c>
      <c r="H590" s="76"/>
      <c r="I590" s="76" t="s">
        <v>437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285</v>
      </c>
      <c r="F591" s="77">
        <v>42338</v>
      </c>
      <c r="G591" s="76" t="s">
        <v>434</v>
      </c>
      <c r="H591" s="76"/>
      <c r="I591" s="76" t="s">
        <v>433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285</v>
      </c>
      <c r="F592" s="77">
        <v>42370</v>
      </c>
      <c r="G592" s="76" t="s">
        <v>568</v>
      </c>
      <c r="H592" s="76"/>
      <c r="I592" s="76" t="s">
        <v>567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285</v>
      </c>
      <c r="F593" s="77">
        <v>42766</v>
      </c>
      <c r="G593" s="76" t="s">
        <v>398</v>
      </c>
      <c r="H593" s="76"/>
      <c r="I593" s="76" t="s">
        <v>397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285</v>
      </c>
      <c r="F594" s="77">
        <v>42794</v>
      </c>
      <c r="G594" s="76" t="s">
        <v>395</v>
      </c>
      <c r="H594" s="76"/>
      <c r="I594" s="76" t="s">
        <v>394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276</v>
      </c>
      <c r="F595" s="77">
        <v>42971</v>
      </c>
      <c r="G595" s="76" t="s">
        <v>5588</v>
      </c>
      <c r="H595" s="76" t="s">
        <v>5328</v>
      </c>
      <c r="I595" s="76" t="s">
        <v>5587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276</v>
      </c>
      <c r="F596" s="77">
        <v>42971</v>
      </c>
      <c r="G596" s="76" t="s">
        <v>5588</v>
      </c>
      <c r="H596" s="76" t="s">
        <v>5328</v>
      </c>
      <c r="I596" s="76" t="s">
        <v>5587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285</v>
      </c>
      <c r="F597" s="77">
        <v>43404</v>
      </c>
      <c r="G597" s="76" t="s">
        <v>5586</v>
      </c>
      <c r="H597" s="76"/>
      <c r="I597" s="76" t="s">
        <v>5585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285</v>
      </c>
      <c r="F598" s="77">
        <v>43585</v>
      </c>
      <c r="G598" s="76" t="s">
        <v>5584</v>
      </c>
      <c r="H598" s="76"/>
      <c r="I598" s="76" t="s">
        <v>5583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276</v>
      </c>
      <c r="F599" s="77">
        <v>43608</v>
      </c>
      <c r="G599" s="76" t="s">
        <v>5582</v>
      </c>
      <c r="H599" s="76" t="s">
        <v>298</v>
      </c>
      <c r="I599" s="76" t="s">
        <v>5581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276</v>
      </c>
      <c r="F600" s="77">
        <v>43677</v>
      </c>
      <c r="G600" s="76" t="s">
        <v>5580</v>
      </c>
      <c r="H600" s="76" t="s">
        <v>298</v>
      </c>
      <c r="I600" s="76" t="s">
        <v>5579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285</v>
      </c>
      <c r="F601" s="77">
        <v>43951</v>
      </c>
      <c r="G601" s="76" t="s">
        <v>5578</v>
      </c>
      <c r="H601" s="76"/>
      <c r="I601" s="76" t="s">
        <v>5577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276</v>
      </c>
      <c r="F602" s="77">
        <v>44064</v>
      </c>
      <c r="G602" s="76" t="s">
        <v>5576</v>
      </c>
      <c r="H602" s="76" t="s">
        <v>298</v>
      </c>
      <c r="I602" s="76" t="s">
        <v>5575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276</v>
      </c>
      <c r="F603" s="77">
        <v>44232</v>
      </c>
      <c r="G603" s="76" t="s">
        <v>7444</v>
      </c>
      <c r="H603" s="76" t="s">
        <v>298</v>
      </c>
      <c r="I603" s="76" t="s">
        <v>7443</v>
      </c>
      <c r="J603" s="78">
        <v>-100.03</v>
      </c>
    </row>
    <row r="604" spans="1:10" x14ac:dyDescent="0.25">
      <c r="A604" s="76"/>
      <c r="B604" s="76"/>
      <c r="C604" s="76" t="s">
        <v>5574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5573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285</v>
      </c>
      <c r="F606" s="77">
        <v>41121</v>
      </c>
      <c r="G606" s="76" t="s">
        <v>513</v>
      </c>
      <c r="H606" s="76"/>
      <c r="I606" s="76" t="s">
        <v>512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285</v>
      </c>
      <c r="F607" s="77">
        <v>41182</v>
      </c>
      <c r="G607" s="76" t="s">
        <v>509</v>
      </c>
      <c r="H607" s="76"/>
      <c r="I607" s="76" t="s">
        <v>508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285</v>
      </c>
      <c r="F608" s="77">
        <v>41425</v>
      </c>
      <c r="G608" s="76" t="s">
        <v>493</v>
      </c>
      <c r="H608" s="76"/>
      <c r="I608" s="76" t="s">
        <v>492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41578</v>
      </c>
      <c r="G609" s="76" t="s">
        <v>485</v>
      </c>
      <c r="H609" s="76"/>
      <c r="I609" s="76" t="s">
        <v>484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285</v>
      </c>
      <c r="F610" s="77">
        <v>41882</v>
      </c>
      <c r="G610" s="76" t="s">
        <v>467</v>
      </c>
      <c r="H610" s="76"/>
      <c r="I610" s="76" t="s">
        <v>466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285</v>
      </c>
      <c r="F611" s="77">
        <v>42185</v>
      </c>
      <c r="G611" s="76" t="s">
        <v>443</v>
      </c>
      <c r="H611" s="76"/>
      <c r="I611" s="76" t="s">
        <v>442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285</v>
      </c>
      <c r="F612" s="77">
        <v>42370</v>
      </c>
      <c r="G612" s="76" t="s">
        <v>568</v>
      </c>
      <c r="H612" s="76"/>
      <c r="I612" s="76" t="s">
        <v>567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285</v>
      </c>
      <c r="F613" s="77">
        <v>42429</v>
      </c>
      <c r="G613" s="76" t="s">
        <v>427</v>
      </c>
      <c r="H613" s="76"/>
      <c r="I613" s="76" t="s">
        <v>394</v>
      </c>
      <c r="J613" s="78">
        <v>8</v>
      </c>
    </row>
    <row r="614" spans="1:10" x14ac:dyDescent="0.25">
      <c r="A614" s="76"/>
      <c r="B614" s="76"/>
      <c r="C614" s="76" t="s">
        <v>5572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5571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285</v>
      </c>
      <c r="F616" s="77">
        <v>40543</v>
      </c>
      <c r="G616" s="76" t="s">
        <v>1253</v>
      </c>
      <c r="H616" s="76"/>
      <c r="I616" s="76" t="s">
        <v>1252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285</v>
      </c>
      <c r="F617" s="77">
        <v>40543</v>
      </c>
      <c r="G617" s="76" t="s">
        <v>541</v>
      </c>
      <c r="H617" s="76"/>
      <c r="I617" s="76" t="s">
        <v>540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285</v>
      </c>
      <c r="F618" s="77">
        <v>40574</v>
      </c>
      <c r="G618" s="76" t="s">
        <v>537</v>
      </c>
      <c r="H618" s="76"/>
      <c r="I618" s="76" t="s">
        <v>536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40633</v>
      </c>
      <c r="G619" s="76" t="s">
        <v>535</v>
      </c>
      <c r="H619" s="76"/>
      <c r="I619" s="76" t="s">
        <v>534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40633</v>
      </c>
      <c r="G620" s="76" t="s">
        <v>1146</v>
      </c>
      <c r="H620" s="76"/>
      <c r="I620" s="76" t="s">
        <v>1145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40633</v>
      </c>
      <c r="G621" s="76" t="s">
        <v>1146</v>
      </c>
      <c r="H621" s="76"/>
      <c r="I621" s="76" t="s">
        <v>1145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40694</v>
      </c>
      <c r="G622" s="76" t="s">
        <v>593</v>
      </c>
      <c r="H622" s="76"/>
      <c r="I622" s="76" t="s">
        <v>592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285</v>
      </c>
      <c r="F623" s="77">
        <v>40724</v>
      </c>
      <c r="G623" s="76" t="s">
        <v>533</v>
      </c>
      <c r="H623" s="76"/>
      <c r="I623" s="76" t="s">
        <v>532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285</v>
      </c>
      <c r="F624" s="77">
        <v>40724</v>
      </c>
      <c r="G624" s="76" t="s">
        <v>875</v>
      </c>
      <c r="H624" s="76"/>
      <c r="I624" s="76" t="s">
        <v>874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285</v>
      </c>
      <c r="F625" s="77">
        <v>40877</v>
      </c>
      <c r="G625" s="76" t="s">
        <v>289</v>
      </c>
      <c r="H625" s="76"/>
      <c r="I625" s="76" t="s">
        <v>288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285</v>
      </c>
      <c r="F626" s="77">
        <v>40877</v>
      </c>
      <c r="G626" s="76" t="s">
        <v>871</v>
      </c>
      <c r="H626" s="76"/>
      <c r="I626" s="76" t="s">
        <v>870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40908</v>
      </c>
      <c r="G627" s="76" t="s">
        <v>527</v>
      </c>
      <c r="H627" s="76"/>
      <c r="I627" s="76" t="s">
        <v>526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285</v>
      </c>
      <c r="F628" s="77">
        <v>40968</v>
      </c>
      <c r="G628" s="76" t="s">
        <v>523</v>
      </c>
      <c r="H628" s="76"/>
      <c r="I628" s="76" t="s">
        <v>522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40968</v>
      </c>
      <c r="G629" s="76" t="s">
        <v>882</v>
      </c>
      <c r="H629" s="76"/>
      <c r="I629" s="76" t="s">
        <v>881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285</v>
      </c>
      <c r="F630" s="77">
        <v>40968</v>
      </c>
      <c r="G630" s="76" t="s">
        <v>1245</v>
      </c>
      <c r="H630" s="76"/>
      <c r="I630" s="76" t="s">
        <v>1244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285</v>
      </c>
      <c r="F631" s="77">
        <v>40999</v>
      </c>
      <c r="G631" s="76" t="s">
        <v>521</v>
      </c>
      <c r="H631" s="76"/>
      <c r="I631" s="76" t="s">
        <v>520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285</v>
      </c>
      <c r="F632" s="77">
        <v>41029</v>
      </c>
      <c r="G632" s="76" t="s">
        <v>519</v>
      </c>
      <c r="H632" s="76"/>
      <c r="I632" s="76" t="s">
        <v>518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285</v>
      </c>
      <c r="F633" s="77">
        <v>41060</v>
      </c>
      <c r="G633" s="76" t="s">
        <v>515</v>
      </c>
      <c r="H633" s="76"/>
      <c r="I633" s="76" t="s">
        <v>514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285</v>
      </c>
      <c r="F634" s="77">
        <v>41121</v>
      </c>
      <c r="G634" s="76" t="s">
        <v>513</v>
      </c>
      <c r="H634" s="76"/>
      <c r="I634" s="76" t="s">
        <v>512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285</v>
      </c>
      <c r="F635" s="77">
        <v>41152</v>
      </c>
      <c r="G635" s="76" t="s">
        <v>511</v>
      </c>
      <c r="H635" s="76"/>
      <c r="I635" s="76" t="s">
        <v>510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285</v>
      </c>
      <c r="F636" s="77">
        <v>41182</v>
      </c>
      <c r="G636" s="76" t="s">
        <v>509</v>
      </c>
      <c r="H636" s="76"/>
      <c r="I636" s="76" t="s">
        <v>508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285</v>
      </c>
      <c r="F637" s="77">
        <v>41213</v>
      </c>
      <c r="G637" s="76" t="s">
        <v>507</v>
      </c>
      <c r="H637" s="76"/>
      <c r="I637" s="76" t="s">
        <v>506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285</v>
      </c>
      <c r="F638" s="77">
        <v>41243</v>
      </c>
      <c r="G638" s="76" t="s">
        <v>505</v>
      </c>
      <c r="H638" s="76"/>
      <c r="I638" s="76" t="s">
        <v>504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285</v>
      </c>
      <c r="F639" s="77">
        <v>41274</v>
      </c>
      <c r="G639" s="76" t="s">
        <v>503</v>
      </c>
      <c r="H639" s="76"/>
      <c r="I639" s="76" t="s">
        <v>502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285</v>
      </c>
      <c r="F640" s="77">
        <v>41305</v>
      </c>
      <c r="G640" s="76" t="s">
        <v>501</v>
      </c>
      <c r="H640" s="76"/>
      <c r="I640" s="76" t="s">
        <v>500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285</v>
      </c>
      <c r="F641" s="77">
        <v>41333</v>
      </c>
      <c r="G641" s="76" t="s">
        <v>499</v>
      </c>
      <c r="H641" s="76"/>
      <c r="I641" s="76" t="s">
        <v>498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285</v>
      </c>
      <c r="F642" s="77">
        <v>41364</v>
      </c>
      <c r="G642" s="76" t="s">
        <v>497</v>
      </c>
      <c r="H642" s="76"/>
      <c r="I642" s="76" t="s">
        <v>496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285</v>
      </c>
      <c r="F643" s="77">
        <v>41394</v>
      </c>
      <c r="G643" s="76" t="s">
        <v>495</v>
      </c>
      <c r="H643" s="76"/>
      <c r="I643" s="76" t="s">
        <v>494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285</v>
      </c>
      <c r="F644" s="77">
        <v>41425</v>
      </c>
      <c r="G644" s="76" t="s">
        <v>493</v>
      </c>
      <c r="H644" s="76"/>
      <c r="I644" s="76" t="s">
        <v>492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285</v>
      </c>
      <c r="F645" s="77">
        <v>41455</v>
      </c>
      <c r="G645" s="76" t="s">
        <v>491</v>
      </c>
      <c r="H645" s="76"/>
      <c r="I645" s="76" t="s">
        <v>490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285</v>
      </c>
      <c r="F646" s="77">
        <v>41486</v>
      </c>
      <c r="G646" s="76" t="s">
        <v>591</v>
      </c>
      <c r="H646" s="76"/>
      <c r="I646" s="76" t="s">
        <v>590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285</v>
      </c>
      <c r="F647" s="77">
        <v>41486</v>
      </c>
      <c r="G647" s="76" t="s">
        <v>1233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285</v>
      </c>
      <c r="F648" s="77">
        <v>41486</v>
      </c>
      <c r="G648" s="76" t="s">
        <v>1233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285</v>
      </c>
      <c r="F649" s="77">
        <v>41517</v>
      </c>
      <c r="G649" s="76" t="s">
        <v>489</v>
      </c>
      <c r="H649" s="76"/>
      <c r="I649" s="76" t="s">
        <v>488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285</v>
      </c>
      <c r="F650" s="77">
        <v>41517</v>
      </c>
      <c r="G650" s="76" t="s">
        <v>1006</v>
      </c>
      <c r="H650" s="76"/>
      <c r="I650" s="76" t="s">
        <v>1005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285</v>
      </c>
      <c r="F651" s="77">
        <v>41547</v>
      </c>
      <c r="G651" s="76" t="s">
        <v>487</v>
      </c>
      <c r="H651" s="76"/>
      <c r="I651" s="76" t="s">
        <v>486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285</v>
      </c>
      <c r="F652" s="77">
        <v>41547</v>
      </c>
      <c r="G652" s="76" t="s">
        <v>589</v>
      </c>
      <c r="H652" s="76"/>
      <c r="I652" s="76" t="s">
        <v>588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41578</v>
      </c>
      <c r="G653" s="76" t="s">
        <v>485</v>
      </c>
      <c r="H653" s="76"/>
      <c r="I653" s="76" t="s">
        <v>484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41608</v>
      </c>
      <c r="G654" s="76" t="s">
        <v>483</v>
      </c>
      <c r="H654" s="76"/>
      <c r="I654" s="76" t="s">
        <v>482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285</v>
      </c>
      <c r="F655" s="77">
        <v>41608</v>
      </c>
      <c r="G655" s="76" t="s">
        <v>817</v>
      </c>
      <c r="H655" s="76"/>
      <c r="I655" s="76" t="s">
        <v>816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285</v>
      </c>
      <c r="F656" s="77">
        <v>41639</v>
      </c>
      <c r="G656" s="76" t="s">
        <v>1058</v>
      </c>
      <c r="H656" s="76"/>
      <c r="I656" s="76" t="s">
        <v>1057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285</v>
      </c>
      <c r="F657" s="77">
        <v>41639</v>
      </c>
      <c r="G657" s="76" t="s">
        <v>756</v>
      </c>
      <c r="H657" s="76"/>
      <c r="I657" s="76" t="s">
        <v>755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285</v>
      </c>
      <c r="F658" s="77">
        <v>41639</v>
      </c>
      <c r="G658" s="76" t="s">
        <v>481</v>
      </c>
      <c r="H658" s="76"/>
      <c r="I658" s="76" t="s">
        <v>480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285</v>
      </c>
      <c r="F659" s="77">
        <v>41639</v>
      </c>
      <c r="G659" s="76" t="s">
        <v>481</v>
      </c>
      <c r="H659" s="76"/>
      <c r="I659" s="76" t="s">
        <v>480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285</v>
      </c>
      <c r="F660" s="77">
        <v>41670</v>
      </c>
      <c r="G660" s="76" t="s">
        <v>587</v>
      </c>
      <c r="H660" s="76"/>
      <c r="I660" s="76" t="s">
        <v>586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446</v>
      </c>
      <c r="F661" s="77">
        <v>41694</v>
      </c>
      <c r="G661" s="76"/>
      <c r="H661" s="76" t="s">
        <v>5570</v>
      </c>
      <c r="I661" s="76" t="s">
        <v>5569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285</v>
      </c>
      <c r="F662" s="77">
        <v>41698</v>
      </c>
      <c r="G662" s="76" t="s">
        <v>477</v>
      </c>
      <c r="H662" s="76"/>
      <c r="I662" s="76" t="s">
        <v>476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285</v>
      </c>
      <c r="F663" s="77">
        <v>41729</v>
      </c>
      <c r="G663" s="76" t="s">
        <v>473</v>
      </c>
      <c r="H663" s="76"/>
      <c r="I663" s="76" t="s">
        <v>472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285</v>
      </c>
      <c r="F664" s="77">
        <v>41759</v>
      </c>
      <c r="G664" s="76" t="s">
        <v>471</v>
      </c>
      <c r="H664" s="76"/>
      <c r="I664" s="76" t="s">
        <v>470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285</v>
      </c>
      <c r="F665" s="77">
        <v>41820</v>
      </c>
      <c r="G665" s="76" t="s">
        <v>3725</v>
      </c>
      <c r="H665" s="76"/>
      <c r="I665" s="76" t="s">
        <v>3724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41820</v>
      </c>
      <c r="G666" s="76" t="s">
        <v>1368</v>
      </c>
      <c r="H666" s="76"/>
      <c r="I666" s="76" t="s">
        <v>1367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41851</v>
      </c>
      <c r="G667" s="76" t="s">
        <v>469</v>
      </c>
      <c r="H667" s="76"/>
      <c r="I667" s="76" t="s">
        <v>468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41882</v>
      </c>
      <c r="G668" s="76" t="s">
        <v>467</v>
      </c>
      <c r="H668" s="76"/>
      <c r="I668" s="76" t="s">
        <v>466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296</v>
      </c>
      <c r="F669" s="77">
        <v>41894</v>
      </c>
      <c r="G669" s="76"/>
      <c r="H669" s="76" t="s">
        <v>5567</v>
      </c>
      <c r="I669" s="76" t="s">
        <v>389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285</v>
      </c>
      <c r="F670" s="77">
        <v>41912</v>
      </c>
      <c r="G670" s="76" t="s">
        <v>287</v>
      </c>
      <c r="H670" s="76"/>
      <c r="I670" s="76" t="s">
        <v>286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41943</v>
      </c>
      <c r="G671" s="76" t="s">
        <v>465</v>
      </c>
      <c r="H671" s="76"/>
      <c r="I671" s="76" t="s">
        <v>464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285</v>
      </c>
      <c r="F672" s="77">
        <v>41973</v>
      </c>
      <c r="G672" s="76" t="s">
        <v>462</v>
      </c>
      <c r="H672" s="76"/>
      <c r="I672" s="76" t="s">
        <v>461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41982</v>
      </c>
      <c r="G673" s="76" t="s">
        <v>5568</v>
      </c>
      <c r="H673" s="76" t="s">
        <v>344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296</v>
      </c>
      <c r="F674" s="77">
        <v>41988</v>
      </c>
      <c r="G674" s="76"/>
      <c r="H674" s="76" t="s">
        <v>5567</v>
      </c>
      <c r="I674" s="76" t="s">
        <v>1214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285</v>
      </c>
      <c r="F675" s="77">
        <v>42004</v>
      </c>
      <c r="G675" s="76" t="s">
        <v>460</v>
      </c>
      <c r="H675" s="76"/>
      <c r="I675" s="76" t="s">
        <v>459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285</v>
      </c>
      <c r="F676" s="77">
        <v>42009</v>
      </c>
      <c r="G676" s="76" t="s">
        <v>5566</v>
      </c>
      <c r="H676" s="76" t="s">
        <v>5565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285</v>
      </c>
      <c r="F677" s="77">
        <v>42035</v>
      </c>
      <c r="G677" s="76" t="s">
        <v>754</v>
      </c>
      <c r="H677" s="76"/>
      <c r="I677" s="76" t="s">
        <v>753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285</v>
      </c>
      <c r="F678" s="77">
        <v>42041</v>
      </c>
      <c r="G678" s="76" t="s">
        <v>2942</v>
      </c>
      <c r="H678" s="76" t="s">
        <v>2941</v>
      </c>
      <c r="I678" s="76" t="s">
        <v>2940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285</v>
      </c>
      <c r="F679" s="77">
        <v>42063</v>
      </c>
      <c r="G679" s="76" t="s">
        <v>457</v>
      </c>
      <c r="H679" s="76"/>
      <c r="I679" s="76" t="s">
        <v>456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296</v>
      </c>
      <c r="F680" s="77">
        <v>42086</v>
      </c>
      <c r="G680" s="76"/>
      <c r="H680" s="76" t="s">
        <v>5561</v>
      </c>
      <c r="I680" s="76" t="s">
        <v>5560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285</v>
      </c>
      <c r="F681" s="77">
        <v>42094</v>
      </c>
      <c r="G681" s="76" t="s">
        <v>452</v>
      </c>
      <c r="H681" s="76"/>
      <c r="I681" s="76" t="s">
        <v>451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285</v>
      </c>
      <c r="F682" s="77">
        <v>42103</v>
      </c>
      <c r="G682" s="76" t="s">
        <v>2740</v>
      </c>
      <c r="H682" s="76" t="s">
        <v>335</v>
      </c>
      <c r="I682" s="76" t="s">
        <v>2914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285</v>
      </c>
      <c r="F683" s="77">
        <v>42124</v>
      </c>
      <c r="G683" s="76" t="s">
        <v>448</v>
      </c>
      <c r="H683" s="76"/>
      <c r="I683" s="76" t="s">
        <v>447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285</v>
      </c>
      <c r="F684" s="77">
        <v>42155</v>
      </c>
      <c r="G684" s="76" t="s">
        <v>752</v>
      </c>
      <c r="H684" s="76"/>
      <c r="I684" s="76" t="s">
        <v>751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285</v>
      </c>
      <c r="F685" s="77">
        <v>42185</v>
      </c>
      <c r="G685" s="76" t="s">
        <v>443</v>
      </c>
      <c r="H685" s="76"/>
      <c r="I685" s="76" t="s">
        <v>442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285</v>
      </c>
      <c r="F686" s="77">
        <v>42216</v>
      </c>
      <c r="G686" s="76" t="s">
        <v>927</v>
      </c>
      <c r="H686" s="76"/>
      <c r="I686" s="76" t="s">
        <v>926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285</v>
      </c>
      <c r="F687" s="77">
        <v>42247</v>
      </c>
      <c r="G687" s="76" t="s">
        <v>440</v>
      </c>
      <c r="H687" s="76"/>
      <c r="I687" s="76" t="s">
        <v>439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296</v>
      </c>
      <c r="F688" s="77">
        <v>42255</v>
      </c>
      <c r="G688" s="76"/>
      <c r="H688" s="76" t="s">
        <v>5561</v>
      </c>
      <c r="I688" s="76" t="s">
        <v>5560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446</v>
      </c>
      <c r="F689" s="77">
        <v>42255</v>
      </c>
      <c r="G689" s="76"/>
      <c r="H689" s="76" t="s">
        <v>3258</v>
      </c>
      <c r="I689" s="76" t="s">
        <v>5564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285</v>
      </c>
      <c r="F690" s="77">
        <v>42277</v>
      </c>
      <c r="G690" s="76" t="s">
        <v>438</v>
      </c>
      <c r="H690" s="76"/>
      <c r="I690" s="76" t="s">
        <v>437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285</v>
      </c>
      <c r="F691" s="77">
        <v>42308</v>
      </c>
      <c r="G691" s="76" t="s">
        <v>436</v>
      </c>
      <c r="H691" s="76"/>
      <c r="I691" s="76" t="s">
        <v>435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285</v>
      </c>
      <c r="F692" s="77">
        <v>42338</v>
      </c>
      <c r="G692" s="76" t="s">
        <v>434</v>
      </c>
      <c r="H692" s="76"/>
      <c r="I692" s="76" t="s">
        <v>433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285</v>
      </c>
      <c r="F693" s="77">
        <v>42345</v>
      </c>
      <c r="G693" s="76" t="s">
        <v>4208</v>
      </c>
      <c r="H693" s="76" t="s">
        <v>233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285</v>
      </c>
      <c r="F694" s="77">
        <v>42369</v>
      </c>
      <c r="G694" s="76" t="s">
        <v>5563</v>
      </c>
      <c r="H694" s="76"/>
      <c r="I694" s="76" t="s">
        <v>5562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285</v>
      </c>
      <c r="F695" s="77">
        <v>42369</v>
      </c>
      <c r="G695" s="76" t="s">
        <v>432</v>
      </c>
      <c r="H695" s="76"/>
      <c r="I695" s="76" t="s">
        <v>431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285</v>
      </c>
      <c r="F696" s="77">
        <v>42369</v>
      </c>
      <c r="G696" s="76" t="s">
        <v>1144</v>
      </c>
      <c r="H696" s="76"/>
      <c r="I696" s="76" t="s">
        <v>1143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42369</v>
      </c>
      <c r="G697" s="76" t="s">
        <v>4108</v>
      </c>
      <c r="H697" s="76"/>
      <c r="I697" s="76" t="s">
        <v>4107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296</v>
      </c>
      <c r="F698" s="77">
        <v>42411</v>
      </c>
      <c r="G698" s="76"/>
      <c r="H698" s="76" t="s">
        <v>5561</v>
      </c>
      <c r="I698" s="76" t="s">
        <v>5560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42429</v>
      </c>
      <c r="G699" s="76"/>
      <c r="H699" s="76" t="s">
        <v>5559</v>
      </c>
      <c r="I699" s="76" t="s">
        <v>5558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285</v>
      </c>
      <c r="F700" s="77">
        <v>42429</v>
      </c>
      <c r="G700" s="76" t="s">
        <v>427</v>
      </c>
      <c r="H700" s="76"/>
      <c r="I700" s="76" t="s">
        <v>394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285</v>
      </c>
      <c r="F701" s="77">
        <v>42460</v>
      </c>
      <c r="G701" s="76" t="s">
        <v>426</v>
      </c>
      <c r="H701" s="76"/>
      <c r="I701" s="76" t="s">
        <v>425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637</v>
      </c>
      <c r="F702" s="77">
        <v>42473</v>
      </c>
      <c r="G702" s="76" t="s">
        <v>5557</v>
      </c>
      <c r="H702" s="76" t="s">
        <v>2941</v>
      </c>
      <c r="I702" s="76" t="s">
        <v>5104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285</v>
      </c>
      <c r="F703" s="77">
        <v>42473</v>
      </c>
      <c r="G703" s="76" t="s">
        <v>5556</v>
      </c>
      <c r="H703" s="76" t="s">
        <v>5147</v>
      </c>
      <c r="I703" s="76" t="s">
        <v>5555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285</v>
      </c>
      <c r="F704" s="77">
        <v>42490</v>
      </c>
      <c r="G704" s="76" t="s">
        <v>423</v>
      </c>
      <c r="H704" s="76"/>
      <c r="I704" s="76" t="s">
        <v>422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42494</v>
      </c>
      <c r="G705" s="76" t="s">
        <v>5554</v>
      </c>
      <c r="H705" s="76" t="s">
        <v>5553</v>
      </c>
      <c r="I705" s="76" t="s">
        <v>5552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285</v>
      </c>
      <c r="F706" s="77">
        <v>42521</v>
      </c>
      <c r="G706" s="76" t="s">
        <v>420</v>
      </c>
      <c r="H706" s="76"/>
      <c r="I706" s="76" t="s">
        <v>419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285</v>
      </c>
      <c r="F707" s="77">
        <v>42550</v>
      </c>
      <c r="G707" s="76" t="s">
        <v>3799</v>
      </c>
      <c r="H707" s="76" t="s">
        <v>5551</v>
      </c>
      <c r="I707" s="76" t="s">
        <v>1588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285</v>
      </c>
      <c r="F708" s="77">
        <v>42551</v>
      </c>
      <c r="G708" s="76" t="s">
        <v>418</v>
      </c>
      <c r="H708" s="76"/>
      <c r="I708" s="76" t="s">
        <v>417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285</v>
      </c>
      <c r="F709" s="77">
        <v>42558</v>
      </c>
      <c r="G709" s="76" t="s">
        <v>5550</v>
      </c>
      <c r="H709" s="76" t="s">
        <v>5549</v>
      </c>
      <c r="I709" s="76" t="s">
        <v>5548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285</v>
      </c>
      <c r="F710" s="77">
        <v>42582</v>
      </c>
      <c r="G710" s="76" t="s">
        <v>415</v>
      </c>
      <c r="H710" s="76"/>
      <c r="I710" s="76" t="s">
        <v>414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285</v>
      </c>
      <c r="F711" s="77">
        <v>42613</v>
      </c>
      <c r="G711" s="76" t="s">
        <v>413</v>
      </c>
      <c r="H711" s="76"/>
      <c r="I711" s="76" t="s">
        <v>412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42621</v>
      </c>
      <c r="G712" s="76" t="s">
        <v>5547</v>
      </c>
      <c r="H712" s="76" t="s">
        <v>5546</v>
      </c>
      <c r="I712" s="76" t="s">
        <v>3827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42621</v>
      </c>
      <c r="G713" s="76" t="s">
        <v>5545</v>
      </c>
      <c r="H713" s="76" t="s">
        <v>5537</v>
      </c>
      <c r="I713" s="76" t="s">
        <v>3993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42643</v>
      </c>
      <c r="G714" s="76" t="s">
        <v>409</v>
      </c>
      <c r="H714" s="76"/>
      <c r="I714" s="76" t="s">
        <v>408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637</v>
      </c>
      <c r="F715" s="77">
        <v>42656</v>
      </c>
      <c r="G715" s="76"/>
      <c r="H715" s="76" t="s">
        <v>683</v>
      </c>
      <c r="I715" s="76" t="s">
        <v>682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637</v>
      </c>
      <c r="F716" s="77">
        <v>42656</v>
      </c>
      <c r="G716" s="76"/>
      <c r="H716" s="76"/>
      <c r="I716" s="76" t="s">
        <v>681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42675</v>
      </c>
      <c r="G717" s="76" t="s">
        <v>406</v>
      </c>
      <c r="H717" s="76"/>
      <c r="I717" s="76" t="s">
        <v>405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42675</v>
      </c>
      <c r="G718" s="76" t="s">
        <v>4103</v>
      </c>
      <c r="H718" s="76" t="s">
        <v>2800</v>
      </c>
      <c r="I718" s="76" t="s">
        <v>4102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42704</v>
      </c>
      <c r="G719" s="76" t="s">
        <v>807</v>
      </c>
      <c r="H719" s="76"/>
      <c r="I719" s="76" t="s">
        <v>806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42735</v>
      </c>
      <c r="G720" s="76" t="s">
        <v>402</v>
      </c>
      <c r="H720" s="76"/>
      <c r="I720" s="76" t="s">
        <v>401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42759</v>
      </c>
      <c r="G721" s="76" t="s">
        <v>1491</v>
      </c>
      <c r="H721" s="76" t="s">
        <v>5544</v>
      </c>
      <c r="I721" s="76" t="s">
        <v>2751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42766</v>
      </c>
      <c r="G722" s="76" t="s">
        <v>398</v>
      </c>
      <c r="H722" s="76"/>
      <c r="I722" s="76" t="s">
        <v>397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446</v>
      </c>
      <c r="F723" s="77">
        <v>42779</v>
      </c>
      <c r="G723" s="76"/>
      <c r="H723" s="76" t="s">
        <v>5543</v>
      </c>
      <c r="I723" s="76" t="s">
        <v>977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285</v>
      </c>
      <c r="F724" s="77">
        <v>42794</v>
      </c>
      <c r="G724" s="76" t="s">
        <v>395</v>
      </c>
      <c r="H724" s="76"/>
      <c r="I724" s="76" t="s">
        <v>394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276</v>
      </c>
      <c r="F725" s="77">
        <v>42809</v>
      </c>
      <c r="G725" s="76"/>
      <c r="H725" s="76" t="s">
        <v>1157</v>
      </c>
      <c r="I725" s="76" t="s">
        <v>5542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285</v>
      </c>
      <c r="F726" s="77">
        <v>42855</v>
      </c>
      <c r="G726" s="76" t="s">
        <v>388</v>
      </c>
      <c r="H726" s="76"/>
      <c r="I726" s="76" t="s">
        <v>387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276</v>
      </c>
      <c r="F727" s="77">
        <v>42885</v>
      </c>
      <c r="G727" s="76"/>
      <c r="H727" s="76" t="s">
        <v>1157</v>
      </c>
      <c r="I727" s="76" t="s">
        <v>5541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285</v>
      </c>
      <c r="F728" s="77">
        <v>42886</v>
      </c>
      <c r="G728" s="76" t="s">
        <v>680</v>
      </c>
      <c r="H728" s="76"/>
      <c r="I728" s="76" t="s">
        <v>679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276</v>
      </c>
      <c r="F729" s="77">
        <v>42935</v>
      </c>
      <c r="G729" s="76" t="s">
        <v>5540</v>
      </c>
      <c r="H729" s="76" t="s">
        <v>1709</v>
      </c>
      <c r="I729" s="76" t="s">
        <v>5539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337</v>
      </c>
      <c r="F730" s="77">
        <v>42969</v>
      </c>
      <c r="G730" s="76" t="s">
        <v>5538</v>
      </c>
      <c r="H730" s="76" t="s">
        <v>5537</v>
      </c>
      <c r="I730" s="76" t="s">
        <v>5536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276</v>
      </c>
      <c r="F731" s="77">
        <v>43027</v>
      </c>
      <c r="G731" s="76" t="s">
        <v>5535</v>
      </c>
      <c r="H731" s="76" t="s">
        <v>1709</v>
      </c>
      <c r="I731" s="76" t="s">
        <v>1579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276</v>
      </c>
      <c r="F732" s="77">
        <v>43044</v>
      </c>
      <c r="G732" s="76" t="s">
        <v>5534</v>
      </c>
      <c r="H732" s="76" t="s">
        <v>267</v>
      </c>
      <c r="I732" s="76" t="s">
        <v>5532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276</v>
      </c>
      <c r="F733" s="77">
        <v>43044</v>
      </c>
      <c r="G733" s="76" t="s">
        <v>5533</v>
      </c>
      <c r="H733" s="76" t="s">
        <v>267</v>
      </c>
      <c r="I733" s="76" t="s">
        <v>5532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276</v>
      </c>
      <c r="F734" s="77">
        <v>43056</v>
      </c>
      <c r="G734" s="76" t="s">
        <v>5531</v>
      </c>
      <c r="H734" s="76" t="s">
        <v>1709</v>
      </c>
      <c r="I734" s="76" t="s">
        <v>5530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276</v>
      </c>
      <c r="F735" s="77">
        <v>43070</v>
      </c>
      <c r="G735" s="76" t="s">
        <v>5529</v>
      </c>
      <c r="H735" s="76" t="s">
        <v>1709</v>
      </c>
      <c r="I735" s="76" t="s">
        <v>5528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337</v>
      </c>
      <c r="F736" s="77">
        <v>43073</v>
      </c>
      <c r="G736" s="76" t="s">
        <v>5527</v>
      </c>
      <c r="H736" s="76" t="s">
        <v>1012</v>
      </c>
      <c r="I736" s="76" t="s">
        <v>5526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276</v>
      </c>
      <c r="F737" s="77">
        <v>43100</v>
      </c>
      <c r="G737" s="76" t="s">
        <v>1994</v>
      </c>
      <c r="H737" s="76" t="s">
        <v>323</v>
      </c>
      <c r="I737" s="76" t="s">
        <v>5525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337</v>
      </c>
      <c r="F738" s="77">
        <v>43108</v>
      </c>
      <c r="G738" s="76" t="s">
        <v>4205</v>
      </c>
      <c r="H738" s="76" t="s">
        <v>233</v>
      </c>
      <c r="I738" s="76" t="s">
        <v>5524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276</v>
      </c>
      <c r="F739" s="77">
        <v>43131</v>
      </c>
      <c r="G739" s="76" t="s">
        <v>5523</v>
      </c>
      <c r="H739" s="76" t="s">
        <v>5522</v>
      </c>
      <c r="I739" s="76" t="s">
        <v>5521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276</v>
      </c>
      <c r="F740" s="77">
        <v>43131</v>
      </c>
      <c r="G740" s="76" t="s">
        <v>5515</v>
      </c>
      <c r="H740" s="76" t="s">
        <v>1157</v>
      </c>
      <c r="I740" s="76" t="s">
        <v>5520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276</v>
      </c>
      <c r="F741" s="77">
        <v>43131</v>
      </c>
      <c r="G741" s="76" t="s">
        <v>5515</v>
      </c>
      <c r="H741" s="76" t="s">
        <v>1157</v>
      </c>
      <c r="I741" s="76" t="s">
        <v>5519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276</v>
      </c>
      <c r="F742" s="77">
        <v>43131</v>
      </c>
      <c r="G742" s="76" t="s">
        <v>5515</v>
      </c>
      <c r="H742" s="76" t="s">
        <v>1157</v>
      </c>
      <c r="I742" s="76" t="s">
        <v>5517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276</v>
      </c>
      <c r="F743" s="77">
        <v>43131</v>
      </c>
      <c r="G743" s="76" t="s">
        <v>5515</v>
      </c>
      <c r="H743" s="76" t="s">
        <v>1157</v>
      </c>
      <c r="I743" s="76" t="s">
        <v>5518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276</v>
      </c>
      <c r="F744" s="77">
        <v>43131</v>
      </c>
      <c r="G744" s="76" t="s">
        <v>5515</v>
      </c>
      <c r="H744" s="76" t="s">
        <v>1157</v>
      </c>
      <c r="I744" s="76" t="s">
        <v>5517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276</v>
      </c>
      <c r="F745" s="77">
        <v>43131</v>
      </c>
      <c r="G745" s="76" t="s">
        <v>5515</v>
      </c>
      <c r="H745" s="76" t="s">
        <v>1157</v>
      </c>
      <c r="I745" s="76" t="s">
        <v>5516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276</v>
      </c>
      <c r="F746" s="77">
        <v>43131</v>
      </c>
      <c r="G746" s="76" t="s">
        <v>5515</v>
      </c>
      <c r="H746" s="76" t="s">
        <v>1157</v>
      </c>
      <c r="I746" s="76" t="s">
        <v>5514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276</v>
      </c>
      <c r="F747" s="77">
        <v>43131</v>
      </c>
      <c r="G747" s="76" t="s">
        <v>5512</v>
      </c>
      <c r="H747" s="76" t="s">
        <v>5368</v>
      </c>
      <c r="I747" s="76" t="s">
        <v>5513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276</v>
      </c>
      <c r="F748" s="77">
        <v>43131</v>
      </c>
      <c r="G748" s="76" t="s">
        <v>5512</v>
      </c>
      <c r="H748" s="76" t="s">
        <v>5368</v>
      </c>
      <c r="I748" s="76" t="s">
        <v>5511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276</v>
      </c>
      <c r="F749" s="77">
        <v>43131</v>
      </c>
      <c r="G749" s="76" t="s">
        <v>5509</v>
      </c>
      <c r="H749" s="76" t="s">
        <v>5431</v>
      </c>
      <c r="I749" s="76" t="s">
        <v>5510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276</v>
      </c>
      <c r="F750" s="77">
        <v>43131</v>
      </c>
      <c r="G750" s="76" t="s">
        <v>5509</v>
      </c>
      <c r="H750" s="76" t="s">
        <v>5431</v>
      </c>
      <c r="I750" s="76" t="s">
        <v>5508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276</v>
      </c>
      <c r="F751" s="77">
        <v>43131</v>
      </c>
      <c r="G751" s="76" t="s">
        <v>5507</v>
      </c>
      <c r="H751" s="76" t="s">
        <v>1709</v>
      </c>
      <c r="I751" s="76" t="s">
        <v>5506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276</v>
      </c>
      <c r="F752" s="77">
        <v>43131</v>
      </c>
      <c r="G752" s="76" t="s">
        <v>5507</v>
      </c>
      <c r="H752" s="76" t="s">
        <v>1709</v>
      </c>
      <c r="I752" s="76" t="s">
        <v>5506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276</v>
      </c>
      <c r="F753" s="77">
        <v>43131</v>
      </c>
      <c r="G753" s="76" t="s">
        <v>5507</v>
      </c>
      <c r="H753" s="76" t="s">
        <v>1709</v>
      </c>
      <c r="I753" s="76" t="s">
        <v>5506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276</v>
      </c>
      <c r="F754" s="77">
        <v>43187</v>
      </c>
      <c r="G754" s="76" t="s">
        <v>5505</v>
      </c>
      <c r="H754" s="76" t="s">
        <v>5328</v>
      </c>
      <c r="I754" s="76" t="s">
        <v>5504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276</v>
      </c>
      <c r="F755" s="77">
        <v>43189</v>
      </c>
      <c r="G755" s="76" t="s">
        <v>5503</v>
      </c>
      <c r="H755" s="76" t="s">
        <v>1709</v>
      </c>
      <c r="I755" s="76" t="s">
        <v>5502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276</v>
      </c>
      <c r="F756" s="77">
        <v>43189</v>
      </c>
      <c r="G756" s="76" t="s">
        <v>5501</v>
      </c>
      <c r="H756" s="76" t="s">
        <v>1709</v>
      </c>
      <c r="I756" s="76" t="s">
        <v>5500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276</v>
      </c>
      <c r="F757" s="77">
        <v>43189</v>
      </c>
      <c r="G757" s="76" t="s">
        <v>5499</v>
      </c>
      <c r="H757" s="76" t="s">
        <v>1709</v>
      </c>
      <c r="I757" s="76" t="s">
        <v>5498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276</v>
      </c>
      <c r="F758" s="77">
        <v>43189</v>
      </c>
      <c r="G758" s="76" t="s">
        <v>5497</v>
      </c>
      <c r="H758" s="76" t="s">
        <v>1709</v>
      </c>
      <c r="I758" s="76" t="s">
        <v>5496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276</v>
      </c>
      <c r="F759" s="77">
        <v>43189</v>
      </c>
      <c r="G759" s="76" t="s">
        <v>5495</v>
      </c>
      <c r="H759" s="76" t="s">
        <v>1709</v>
      </c>
      <c r="I759" s="76" t="s">
        <v>5494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276</v>
      </c>
      <c r="F760" s="77">
        <v>43189</v>
      </c>
      <c r="G760" s="76" t="s">
        <v>5493</v>
      </c>
      <c r="H760" s="76" t="s">
        <v>1709</v>
      </c>
      <c r="I760" s="76" t="s">
        <v>5492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43200</v>
      </c>
      <c r="G761" s="76" t="s">
        <v>5491</v>
      </c>
      <c r="H761" s="76" t="s">
        <v>1709</v>
      </c>
      <c r="I761" s="76" t="s">
        <v>5490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43200</v>
      </c>
      <c r="G762" s="76" t="s">
        <v>5489</v>
      </c>
      <c r="H762" s="76" t="s">
        <v>1709</v>
      </c>
      <c r="I762" s="76" t="s">
        <v>5488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43200</v>
      </c>
      <c r="G763" s="76" t="s">
        <v>5487</v>
      </c>
      <c r="H763" s="76" t="s">
        <v>1709</v>
      </c>
      <c r="I763" s="76" t="s">
        <v>5486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43203</v>
      </c>
      <c r="G764" s="76" t="s">
        <v>5485</v>
      </c>
      <c r="H764" s="76" t="s">
        <v>5431</v>
      </c>
      <c r="I764" s="76" t="s">
        <v>5484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43203</v>
      </c>
      <c r="G765" s="76" t="s">
        <v>5483</v>
      </c>
      <c r="H765" s="76" t="s">
        <v>1709</v>
      </c>
      <c r="I765" s="76" t="s">
        <v>5482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43203</v>
      </c>
      <c r="G766" s="76" t="s">
        <v>5481</v>
      </c>
      <c r="H766" s="76" t="s">
        <v>5480</v>
      </c>
      <c r="I766" s="76" t="s">
        <v>5479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43203</v>
      </c>
      <c r="G767" s="76" t="s">
        <v>5478</v>
      </c>
      <c r="H767" s="76" t="s">
        <v>1709</v>
      </c>
      <c r="I767" s="76" t="s">
        <v>5477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43220</v>
      </c>
      <c r="G768" s="76" t="s">
        <v>5476</v>
      </c>
      <c r="H768" s="76" t="s">
        <v>5328</v>
      </c>
      <c r="I768" s="76" t="s">
        <v>5475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43220</v>
      </c>
      <c r="G769" s="76" t="s">
        <v>5474</v>
      </c>
      <c r="H769" s="76" t="s">
        <v>1709</v>
      </c>
      <c r="I769" s="76" t="s">
        <v>5473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43225</v>
      </c>
      <c r="G770" s="76" t="s">
        <v>5472</v>
      </c>
      <c r="H770" s="76" t="s">
        <v>1709</v>
      </c>
      <c r="I770" s="76" t="s">
        <v>5471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43231</v>
      </c>
      <c r="G771" s="76" t="s">
        <v>5470</v>
      </c>
      <c r="H771" s="76" t="s">
        <v>1709</v>
      </c>
      <c r="I771" s="76" t="s">
        <v>5469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43231</v>
      </c>
      <c r="G772" s="76" t="s">
        <v>5468</v>
      </c>
      <c r="H772" s="76" t="s">
        <v>1709</v>
      </c>
      <c r="I772" s="76" t="s">
        <v>5467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43231</v>
      </c>
      <c r="G773" s="76" t="s">
        <v>5466</v>
      </c>
      <c r="H773" s="76" t="s">
        <v>1709</v>
      </c>
      <c r="I773" s="76" t="s">
        <v>5465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337</v>
      </c>
      <c r="F774" s="77">
        <v>43235</v>
      </c>
      <c r="G774" s="76" t="s">
        <v>5464</v>
      </c>
      <c r="H774" s="76" t="s">
        <v>5349</v>
      </c>
      <c r="I774" s="76" t="s">
        <v>5348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43236</v>
      </c>
      <c r="G775" s="76" t="s">
        <v>579</v>
      </c>
      <c r="H775" s="76"/>
      <c r="I775" s="76" t="s">
        <v>4860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43251</v>
      </c>
      <c r="G776" s="76" t="s">
        <v>5463</v>
      </c>
      <c r="H776" s="76" t="s">
        <v>5328</v>
      </c>
      <c r="I776" s="76" t="s">
        <v>5462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276</v>
      </c>
      <c r="F777" s="77">
        <v>43251</v>
      </c>
      <c r="G777" s="76" t="s">
        <v>5458</v>
      </c>
      <c r="H777" s="76" t="s">
        <v>1157</v>
      </c>
      <c r="I777" s="76" t="s">
        <v>5461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43251</v>
      </c>
      <c r="G778" s="76" t="s">
        <v>5458</v>
      </c>
      <c r="H778" s="76" t="s">
        <v>1157</v>
      </c>
      <c r="I778" s="76" t="s">
        <v>5460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43251</v>
      </c>
      <c r="G779" s="76" t="s">
        <v>5458</v>
      </c>
      <c r="H779" s="76" t="s">
        <v>1157</v>
      </c>
      <c r="I779" s="76" t="s">
        <v>1966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276</v>
      </c>
      <c r="F780" s="77">
        <v>43251</v>
      </c>
      <c r="G780" s="76" t="s">
        <v>5458</v>
      </c>
      <c r="H780" s="76" t="s">
        <v>1157</v>
      </c>
      <c r="I780" s="76" t="s">
        <v>5459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276</v>
      </c>
      <c r="F781" s="77">
        <v>43251</v>
      </c>
      <c r="G781" s="76" t="s">
        <v>5458</v>
      </c>
      <c r="H781" s="76" t="s">
        <v>1157</v>
      </c>
      <c r="I781" s="76" t="s">
        <v>5457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276</v>
      </c>
      <c r="F782" s="77">
        <v>43263</v>
      </c>
      <c r="G782" s="76" t="s">
        <v>5456</v>
      </c>
      <c r="H782" s="76" t="s">
        <v>1709</v>
      </c>
      <c r="I782" s="76" t="s">
        <v>5455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276</v>
      </c>
      <c r="F783" s="77">
        <v>43276</v>
      </c>
      <c r="G783" s="76" t="s">
        <v>5454</v>
      </c>
      <c r="H783" s="76" t="s">
        <v>5431</v>
      </c>
      <c r="I783" s="76" t="s">
        <v>5453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276</v>
      </c>
      <c r="F784" s="77">
        <v>43278</v>
      </c>
      <c r="G784" s="76" t="s">
        <v>5452</v>
      </c>
      <c r="H784" s="76" t="s">
        <v>1709</v>
      </c>
      <c r="I784" s="76" t="s">
        <v>5451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276</v>
      </c>
      <c r="F785" s="77">
        <v>43278</v>
      </c>
      <c r="G785" s="76" t="s">
        <v>5450</v>
      </c>
      <c r="H785" s="76" t="s">
        <v>5449</v>
      </c>
      <c r="I785" s="76" t="s">
        <v>5448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276</v>
      </c>
      <c r="F786" s="77">
        <v>43278</v>
      </c>
      <c r="G786" s="76" t="s">
        <v>5447</v>
      </c>
      <c r="H786" s="76" t="s">
        <v>5342</v>
      </c>
      <c r="I786" s="76" t="s">
        <v>5446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285</v>
      </c>
      <c r="F787" s="77">
        <v>43281</v>
      </c>
      <c r="G787" s="76" t="s">
        <v>720</v>
      </c>
      <c r="H787" s="76"/>
      <c r="I787" s="76" t="s">
        <v>719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285</v>
      </c>
      <c r="F788" s="77">
        <v>43281</v>
      </c>
      <c r="G788" s="76" t="s">
        <v>720</v>
      </c>
      <c r="H788" s="76"/>
      <c r="I788" s="76" t="s">
        <v>5445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285</v>
      </c>
      <c r="F789" s="77">
        <v>43281</v>
      </c>
      <c r="G789" s="76" t="s">
        <v>720</v>
      </c>
      <c r="H789" s="76"/>
      <c r="I789" s="76" t="s">
        <v>5444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285</v>
      </c>
      <c r="F790" s="77">
        <v>43281</v>
      </c>
      <c r="G790" s="76" t="s">
        <v>365</v>
      </c>
      <c r="H790" s="76"/>
      <c r="I790" s="76" t="s">
        <v>364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285</v>
      </c>
      <c r="F791" s="77">
        <v>43281</v>
      </c>
      <c r="G791" s="76" t="s">
        <v>365</v>
      </c>
      <c r="H791" s="76"/>
      <c r="I791" s="76" t="s">
        <v>364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285</v>
      </c>
      <c r="F792" s="77">
        <v>43281</v>
      </c>
      <c r="G792" s="76" t="s">
        <v>1106</v>
      </c>
      <c r="H792" s="76"/>
      <c r="I792" s="76" t="s">
        <v>1160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285</v>
      </c>
      <c r="F793" s="77">
        <v>43281</v>
      </c>
      <c r="G793" s="76" t="s">
        <v>1106</v>
      </c>
      <c r="H793" s="76"/>
      <c r="I793" s="76" t="s">
        <v>1105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276</v>
      </c>
      <c r="F794" s="77">
        <v>43293</v>
      </c>
      <c r="G794" s="76" t="s">
        <v>5441</v>
      </c>
      <c r="H794" s="76" t="s">
        <v>1157</v>
      </c>
      <c r="I794" s="76" t="s">
        <v>5443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276</v>
      </c>
      <c r="F795" s="77">
        <v>43293</v>
      </c>
      <c r="G795" s="76" t="s">
        <v>5441</v>
      </c>
      <c r="H795" s="76" t="s">
        <v>1157</v>
      </c>
      <c r="I795" s="76" t="s">
        <v>5442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276</v>
      </c>
      <c r="F796" s="77">
        <v>43293</v>
      </c>
      <c r="G796" s="76" t="s">
        <v>5441</v>
      </c>
      <c r="H796" s="76" t="s">
        <v>1157</v>
      </c>
      <c r="I796" s="76" t="s">
        <v>5440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276</v>
      </c>
      <c r="F797" s="77">
        <v>43293</v>
      </c>
      <c r="G797" s="76" t="s">
        <v>5439</v>
      </c>
      <c r="H797" s="76" t="s">
        <v>1709</v>
      </c>
      <c r="I797" s="76" t="s">
        <v>5438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276</v>
      </c>
      <c r="F798" s="77">
        <v>43293</v>
      </c>
      <c r="G798" s="76" t="s">
        <v>5437</v>
      </c>
      <c r="H798" s="76" t="s">
        <v>1709</v>
      </c>
      <c r="I798" s="76" t="s">
        <v>5436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276</v>
      </c>
      <c r="F799" s="77">
        <v>43294</v>
      </c>
      <c r="G799" s="76" t="s">
        <v>5435</v>
      </c>
      <c r="H799" s="76" t="s">
        <v>5342</v>
      </c>
      <c r="I799" s="76" t="s">
        <v>5341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276</v>
      </c>
      <c r="F800" s="77">
        <v>43313</v>
      </c>
      <c r="G800" s="76" t="s">
        <v>5434</v>
      </c>
      <c r="H800" s="76" t="s">
        <v>1709</v>
      </c>
      <c r="I800" s="76" t="s">
        <v>5433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276</v>
      </c>
      <c r="F801" s="77">
        <v>43320</v>
      </c>
      <c r="G801" s="76" t="s">
        <v>5432</v>
      </c>
      <c r="H801" s="76" t="s">
        <v>5431</v>
      </c>
      <c r="I801" s="76" t="s">
        <v>5430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276</v>
      </c>
      <c r="F802" s="77">
        <v>43326</v>
      </c>
      <c r="G802" s="76" t="s">
        <v>5429</v>
      </c>
      <c r="H802" s="76" t="s">
        <v>5428</v>
      </c>
      <c r="I802" s="76" t="s">
        <v>5427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276</v>
      </c>
      <c r="F803" s="77">
        <v>43342</v>
      </c>
      <c r="G803" s="76" t="s">
        <v>5426</v>
      </c>
      <c r="H803" s="76" t="s">
        <v>1709</v>
      </c>
      <c r="I803" s="76" t="s">
        <v>5425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276</v>
      </c>
      <c r="F804" s="77">
        <v>43342</v>
      </c>
      <c r="G804" s="76" t="s">
        <v>5424</v>
      </c>
      <c r="H804" s="76" t="s">
        <v>5423</v>
      </c>
      <c r="I804" s="76" t="s">
        <v>5422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276</v>
      </c>
      <c r="F805" s="77">
        <v>43343</v>
      </c>
      <c r="G805" s="76" t="s">
        <v>5421</v>
      </c>
      <c r="H805" s="76" t="s">
        <v>3017</v>
      </c>
      <c r="I805" s="76" t="s">
        <v>5420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276</v>
      </c>
      <c r="F806" s="77">
        <v>43343</v>
      </c>
      <c r="G806" s="76" t="s">
        <v>5419</v>
      </c>
      <c r="H806" s="76" t="s">
        <v>5417</v>
      </c>
      <c r="I806" s="76" t="s">
        <v>5418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276</v>
      </c>
      <c r="F807" s="77">
        <v>43343</v>
      </c>
      <c r="G807" s="76" t="s">
        <v>3541</v>
      </c>
      <c r="H807" s="76" t="s">
        <v>5417</v>
      </c>
      <c r="I807" s="76" t="s">
        <v>5416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285</v>
      </c>
      <c r="F808" s="77">
        <v>43343</v>
      </c>
      <c r="G808" s="76" t="s">
        <v>5415</v>
      </c>
      <c r="H808" s="76"/>
      <c r="I808" s="76" t="s">
        <v>5414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285</v>
      </c>
      <c r="F809" s="77">
        <v>43343</v>
      </c>
      <c r="G809" s="76" t="s">
        <v>1104</v>
      </c>
      <c r="H809" s="76"/>
      <c r="I809" s="76" t="s">
        <v>1103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276</v>
      </c>
      <c r="F810" s="77">
        <v>43357</v>
      </c>
      <c r="G810" s="76" t="s">
        <v>5413</v>
      </c>
      <c r="H810" s="76" t="s">
        <v>5328</v>
      </c>
      <c r="I810" s="76" t="s">
        <v>5412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276</v>
      </c>
      <c r="F811" s="77">
        <v>43357</v>
      </c>
      <c r="G811" s="76" t="s">
        <v>5411</v>
      </c>
      <c r="H811" s="76" t="s">
        <v>5328</v>
      </c>
      <c r="I811" s="76" t="s">
        <v>5410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276</v>
      </c>
      <c r="F812" s="77">
        <v>43358</v>
      </c>
      <c r="G812" s="76" t="s">
        <v>5409</v>
      </c>
      <c r="H812" s="76" t="s">
        <v>1101</v>
      </c>
      <c r="I812" s="76" t="s">
        <v>5408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285</v>
      </c>
      <c r="F813" s="77">
        <v>43367</v>
      </c>
      <c r="G813" s="76" t="s">
        <v>5407</v>
      </c>
      <c r="H813" s="76" t="s">
        <v>1101</v>
      </c>
      <c r="I813" s="76" t="s">
        <v>5406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285</v>
      </c>
      <c r="F814" s="77">
        <v>43391</v>
      </c>
      <c r="G814" s="76" t="s">
        <v>5405</v>
      </c>
      <c r="H814" s="76"/>
      <c r="I814" s="76" t="s">
        <v>5404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285</v>
      </c>
      <c r="F815" s="77">
        <v>43398</v>
      </c>
      <c r="G815" s="76" t="s">
        <v>5403</v>
      </c>
      <c r="H815" s="76"/>
      <c r="I815" s="76" t="s">
        <v>5402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285</v>
      </c>
      <c r="F816" s="77">
        <v>43403</v>
      </c>
      <c r="G816" s="76" t="s">
        <v>5401</v>
      </c>
      <c r="H816" s="76"/>
      <c r="I816" s="76" t="s">
        <v>5400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276</v>
      </c>
      <c r="F817" s="77">
        <v>43404</v>
      </c>
      <c r="G817" s="76" t="s">
        <v>5399</v>
      </c>
      <c r="H817" s="76" t="s">
        <v>1157</v>
      </c>
      <c r="I817" s="76" t="s">
        <v>5398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276</v>
      </c>
      <c r="F818" s="77">
        <v>43404</v>
      </c>
      <c r="G818" s="76" t="s">
        <v>5397</v>
      </c>
      <c r="H818" s="76" t="s">
        <v>1709</v>
      </c>
      <c r="I818" s="76" t="s">
        <v>5396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285</v>
      </c>
      <c r="F819" s="77">
        <v>43424</v>
      </c>
      <c r="G819" s="76" t="s">
        <v>5395</v>
      </c>
      <c r="H819" s="76" t="s">
        <v>1101</v>
      </c>
      <c r="I819" s="76" t="s">
        <v>5394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276</v>
      </c>
      <c r="F820" s="77">
        <v>43425</v>
      </c>
      <c r="G820" s="76" t="s">
        <v>5393</v>
      </c>
      <c r="H820" s="76" t="s">
        <v>5368</v>
      </c>
      <c r="I820" s="76" t="s">
        <v>5392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276</v>
      </c>
      <c r="F821" s="77">
        <v>43435</v>
      </c>
      <c r="G821" s="76" t="s">
        <v>5390</v>
      </c>
      <c r="H821" s="76" t="s">
        <v>3534</v>
      </c>
      <c r="I821" s="76" t="s">
        <v>5391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276</v>
      </c>
      <c r="F822" s="77">
        <v>43435</v>
      </c>
      <c r="G822" s="76" t="s">
        <v>5390</v>
      </c>
      <c r="H822" s="76" t="s">
        <v>3534</v>
      </c>
      <c r="I822" s="76" t="s">
        <v>5389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276</v>
      </c>
      <c r="F823" s="77">
        <v>43435</v>
      </c>
      <c r="G823" s="76" t="s">
        <v>5390</v>
      </c>
      <c r="H823" s="76" t="s">
        <v>3534</v>
      </c>
      <c r="I823" s="76" t="s">
        <v>5389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276</v>
      </c>
      <c r="F824" s="77">
        <v>43435</v>
      </c>
      <c r="G824" s="76" t="s">
        <v>5388</v>
      </c>
      <c r="H824" s="76" t="s">
        <v>2282</v>
      </c>
      <c r="I824" s="76" t="s">
        <v>5380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276</v>
      </c>
      <c r="F825" s="77">
        <v>43444</v>
      </c>
      <c r="G825" s="76" t="s">
        <v>5387</v>
      </c>
      <c r="H825" s="76" t="s">
        <v>1709</v>
      </c>
      <c r="I825" s="76" t="s">
        <v>4169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337</v>
      </c>
      <c r="F826" s="77">
        <v>43447</v>
      </c>
      <c r="G826" s="76" t="s">
        <v>1013</v>
      </c>
      <c r="H826" s="76" t="s">
        <v>1012</v>
      </c>
      <c r="I826" s="76" t="s">
        <v>5386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276</v>
      </c>
      <c r="F827" s="77">
        <v>43452</v>
      </c>
      <c r="G827" s="76" t="s">
        <v>5385</v>
      </c>
      <c r="H827" s="76" t="s">
        <v>1709</v>
      </c>
      <c r="I827" s="76" t="s">
        <v>5384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337</v>
      </c>
      <c r="F828" s="77">
        <v>43454</v>
      </c>
      <c r="G828" s="76" t="s">
        <v>5383</v>
      </c>
      <c r="H828" s="76" t="s">
        <v>2878</v>
      </c>
      <c r="I828" s="76" t="s">
        <v>5382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276</v>
      </c>
      <c r="F829" s="77">
        <v>43455</v>
      </c>
      <c r="G829" s="76" t="s">
        <v>326</v>
      </c>
      <c r="H829" s="76" t="s">
        <v>323</v>
      </c>
      <c r="I829" s="76" t="s">
        <v>5354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276</v>
      </c>
      <c r="F830" s="77">
        <v>43464</v>
      </c>
      <c r="G830" s="76" t="s">
        <v>5381</v>
      </c>
      <c r="H830" s="76" t="s">
        <v>2275</v>
      </c>
      <c r="I830" s="76" t="s">
        <v>5380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43465</v>
      </c>
      <c r="G831" s="76" t="s">
        <v>5379</v>
      </c>
      <c r="H831" s="76"/>
      <c r="I831" s="76" t="s">
        <v>5378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337</v>
      </c>
      <c r="F832" s="77">
        <v>43468</v>
      </c>
      <c r="G832" s="76" t="s">
        <v>5377</v>
      </c>
      <c r="H832" s="76" t="s">
        <v>3549</v>
      </c>
      <c r="I832" s="76" t="s">
        <v>5376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276</v>
      </c>
      <c r="F833" s="77">
        <v>43475</v>
      </c>
      <c r="G833" s="76" t="s">
        <v>5375</v>
      </c>
      <c r="H833" s="76" t="s">
        <v>1709</v>
      </c>
      <c r="I833" s="76" t="s">
        <v>5374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276</v>
      </c>
      <c r="F834" s="77">
        <v>43493</v>
      </c>
      <c r="G834" s="76" t="s">
        <v>5373</v>
      </c>
      <c r="H834" s="76" t="s">
        <v>1709</v>
      </c>
      <c r="I834" s="76" t="s">
        <v>5372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276</v>
      </c>
      <c r="F835" s="77">
        <v>43496</v>
      </c>
      <c r="G835" s="76" t="s">
        <v>5371</v>
      </c>
      <c r="H835" s="76" t="s">
        <v>5328</v>
      </c>
      <c r="I835" s="76" t="s">
        <v>5370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276</v>
      </c>
      <c r="F836" s="77">
        <v>43498</v>
      </c>
      <c r="G836" s="76" t="s">
        <v>5369</v>
      </c>
      <c r="H836" s="76" t="s">
        <v>5368</v>
      </c>
      <c r="I836" s="76" t="s">
        <v>5367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276</v>
      </c>
      <c r="F837" s="77">
        <v>43519</v>
      </c>
      <c r="G837" s="76" t="s">
        <v>5366</v>
      </c>
      <c r="H837" s="76" t="s">
        <v>1709</v>
      </c>
      <c r="I837" s="76" t="s">
        <v>5363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337</v>
      </c>
      <c r="F838" s="77">
        <v>43564</v>
      </c>
      <c r="G838" s="76" t="s">
        <v>1047</v>
      </c>
      <c r="H838" s="76" t="s">
        <v>233</v>
      </c>
      <c r="I838" s="76" t="s">
        <v>5365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276</v>
      </c>
      <c r="F839" s="77">
        <v>43616</v>
      </c>
      <c r="G839" s="76" t="s">
        <v>5364</v>
      </c>
      <c r="H839" s="76" t="s">
        <v>1709</v>
      </c>
      <c r="I839" s="76" t="s">
        <v>5363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276</v>
      </c>
      <c r="F840" s="77">
        <v>43635</v>
      </c>
      <c r="G840" s="76" t="s">
        <v>5362</v>
      </c>
      <c r="H840" s="76" t="s">
        <v>1709</v>
      </c>
      <c r="I840" s="76" t="s">
        <v>5361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285</v>
      </c>
      <c r="F841" s="77">
        <v>43646</v>
      </c>
      <c r="G841" s="76" t="s">
        <v>3015</v>
      </c>
      <c r="H841" s="76"/>
      <c r="I841" s="76" t="s">
        <v>5360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337</v>
      </c>
      <c r="F842" s="77">
        <v>43675</v>
      </c>
      <c r="G842" s="76" t="s">
        <v>345</v>
      </c>
      <c r="H842" s="76" t="s">
        <v>344</v>
      </c>
      <c r="I842" s="76" t="s">
        <v>5359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276</v>
      </c>
      <c r="F843" s="77">
        <v>43677</v>
      </c>
      <c r="G843" s="76" t="s">
        <v>5358</v>
      </c>
      <c r="H843" s="76" t="s">
        <v>1709</v>
      </c>
      <c r="I843" s="76" t="s">
        <v>5357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276</v>
      </c>
      <c r="F844" s="77">
        <v>43677</v>
      </c>
      <c r="G844" s="76" t="s">
        <v>5356</v>
      </c>
      <c r="H844" s="76" t="s">
        <v>5328</v>
      </c>
      <c r="I844" s="76" t="s">
        <v>5355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276</v>
      </c>
      <c r="F845" s="77">
        <v>43677</v>
      </c>
      <c r="G845" s="76" t="s">
        <v>324</v>
      </c>
      <c r="H845" s="76" t="s">
        <v>323</v>
      </c>
      <c r="I845" s="76" t="s">
        <v>5354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276</v>
      </c>
      <c r="F846" s="77">
        <v>43698</v>
      </c>
      <c r="G846" s="76" t="s">
        <v>5353</v>
      </c>
      <c r="H846" s="76" t="s">
        <v>5328</v>
      </c>
      <c r="I846" s="76" t="s">
        <v>5352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43704</v>
      </c>
      <c r="G847" s="76" t="s">
        <v>5351</v>
      </c>
      <c r="H847" s="76" t="s">
        <v>266</v>
      </c>
      <c r="I847" s="76" t="s">
        <v>906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285</v>
      </c>
      <c r="F848" s="77">
        <v>43708</v>
      </c>
      <c r="G848" s="76" t="s">
        <v>1079</v>
      </c>
      <c r="H848" s="76"/>
      <c r="I848" s="76" t="s">
        <v>1078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337</v>
      </c>
      <c r="F849" s="77">
        <v>43714</v>
      </c>
      <c r="G849" s="76" t="s">
        <v>5350</v>
      </c>
      <c r="H849" s="76" t="s">
        <v>5349</v>
      </c>
      <c r="I849" s="76" t="s">
        <v>5348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276</v>
      </c>
      <c r="F850" s="77">
        <v>43738</v>
      </c>
      <c r="G850" s="76" t="s">
        <v>5347</v>
      </c>
      <c r="H850" s="76" t="s">
        <v>1709</v>
      </c>
      <c r="I850" s="76" t="s">
        <v>5346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276</v>
      </c>
      <c r="F851" s="77">
        <v>43739</v>
      </c>
      <c r="G851" s="76" t="s">
        <v>5345</v>
      </c>
      <c r="H851" s="76" t="s">
        <v>1709</v>
      </c>
      <c r="I851" s="76" t="s">
        <v>5344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276</v>
      </c>
      <c r="F852" s="77">
        <v>43766</v>
      </c>
      <c r="G852" s="76" t="s">
        <v>5343</v>
      </c>
      <c r="H852" s="76" t="s">
        <v>5342</v>
      </c>
      <c r="I852" s="76" t="s">
        <v>5341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285</v>
      </c>
      <c r="F853" s="77">
        <v>43769</v>
      </c>
      <c r="G853" s="76" t="s">
        <v>342</v>
      </c>
      <c r="H853" s="76"/>
      <c r="I853" s="76" t="s">
        <v>5340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276</v>
      </c>
      <c r="F854" s="77">
        <v>43800</v>
      </c>
      <c r="G854" s="76" t="s">
        <v>5339</v>
      </c>
      <c r="H854" s="76" t="s">
        <v>5338</v>
      </c>
      <c r="I854" s="76" t="s">
        <v>5337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276</v>
      </c>
      <c r="F855" s="77">
        <v>43843</v>
      </c>
      <c r="G855" s="76" t="s">
        <v>5336</v>
      </c>
      <c r="H855" s="76" t="s">
        <v>1709</v>
      </c>
      <c r="I855" s="76" t="s">
        <v>5335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285</v>
      </c>
      <c r="F856" s="77">
        <v>43852</v>
      </c>
      <c r="G856" s="76" t="s">
        <v>3416</v>
      </c>
      <c r="H856" s="76"/>
      <c r="I856" s="76" t="s">
        <v>3415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276</v>
      </c>
      <c r="F857" s="77">
        <v>43861</v>
      </c>
      <c r="G857" s="76" t="s">
        <v>5334</v>
      </c>
      <c r="H857" s="76" t="s">
        <v>5328</v>
      </c>
      <c r="I857" s="76" t="s">
        <v>5333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285</v>
      </c>
      <c r="F858" s="77">
        <v>43861</v>
      </c>
      <c r="G858" s="76" t="s">
        <v>1836</v>
      </c>
      <c r="H858" s="76"/>
      <c r="I858" s="76" t="s">
        <v>5332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276</v>
      </c>
      <c r="F859" s="77">
        <v>43892</v>
      </c>
      <c r="G859" s="76" t="s">
        <v>5331</v>
      </c>
      <c r="H859" s="76" t="s">
        <v>1709</v>
      </c>
      <c r="I859" s="76" t="s">
        <v>5330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276</v>
      </c>
      <c r="F860" s="77">
        <v>43921</v>
      </c>
      <c r="G860" s="76" t="s">
        <v>5329</v>
      </c>
      <c r="H860" s="76" t="s">
        <v>5328</v>
      </c>
      <c r="I860" s="76" t="s">
        <v>5327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43951</v>
      </c>
      <c r="G861" s="76" t="s">
        <v>5326</v>
      </c>
      <c r="H861" s="76" t="s">
        <v>5325</v>
      </c>
      <c r="I861" s="76" t="s">
        <v>5324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285</v>
      </c>
      <c r="F862" s="77">
        <v>43982</v>
      </c>
      <c r="G862" s="76" t="s">
        <v>5323</v>
      </c>
      <c r="H862" s="76"/>
      <c r="I862" s="76" t="s">
        <v>5322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285</v>
      </c>
      <c r="F863" s="77">
        <v>44165</v>
      </c>
      <c r="G863" s="76" t="s">
        <v>3416</v>
      </c>
      <c r="H863" s="76"/>
      <c r="I863" s="76" t="s">
        <v>5321</v>
      </c>
      <c r="J863" s="78">
        <v>-500</v>
      </c>
    </row>
    <row r="864" spans="1:10" x14ac:dyDescent="0.25">
      <c r="A864" s="76"/>
      <c r="B864" s="76"/>
      <c r="C864" s="76" t="s">
        <v>5320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5319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285</v>
      </c>
      <c r="F866" s="77">
        <v>42004</v>
      </c>
      <c r="G866" s="76" t="s">
        <v>460</v>
      </c>
      <c r="H866" s="76"/>
      <c r="I866" s="76" t="s">
        <v>459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296</v>
      </c>
      <c r="F867" s="77">
        <v>42128</v>
      </c>
      <c r="G867" s="76" t="s">
        <v>610</v>
      </c>
      <c r="H867" s="76" t="s">
        <v>5313</v>
      </c>
      <c r="I867" s="76" t="s">
        <v>5318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637</v>
      </c>
      <c r="F868" s="77">
        <v>42128</v>
      </c>
      <c r="G868" s="76"/>
      <c r="H868" s="76"/>
      <c r="I868" s="76" t="s">
        <v>5317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285</v>
      </c>
      <c r="F869" s="77">
        <v>42185</v>
      </c>
      <c r="G869" s="76" t="s">
        <v>443</v>
      </c>
      <c r="H869" s="76"/>
      <c r="I869" s="76" t="s">
        <v>442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296</v>
      </c>
      <c r="F870" s="77">
        <v>42338</v>
      </c>
      <c r="G870" s="76"/>
      <c r="H870" s="76" t="s">
        <v>5313</v>
      </c>
      <c r="I870" s="76" t="s">
        <v>5316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285</v>
      </c>
      <c r="F871" s="77">
        <v>42369</v>
      </c>
      <c r="G871" s="76" t="s">
        <v>432</v>
      </c>
      <c r="H871" s="76"/>
      <c r="I871" s="76" t="s">
        <v>431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285</v>
      </c>
      <c r="F872" s="77">
        <v>42370</v>
      </c>
      <c r="G872" s="76" t="s">
        <v>568</v>
      </c>
      <c r="H872" s="76"/>
      <c r="I872" s="76" t="s">
        <v>567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296</v>
      </c>
      <c r="F873" s="77">
        <v>42492</v>
      </c>
      <c r="G873" s="76" t="s">
        <v>610</v>
      </c>
      <c r="H873" s="76" t="s">
        <v>2381</v>
      </c>
      <c r="I873" s="76" t="s">
        <v>5315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637</v>
      </c>
      <c r="F874" s="77">
        <v>42513</v>
      </c>
      <c r="G874" s="76"/>
      <c r="H874" s="76" t="s">
        <v>2921</v>
      </c>
      <c r="I874" s="76" t="s">
        <v>2389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637</v>
      </c>
      <c r="F875" s="77">
        <v>42513</v>
      </c>
      <c r="G875" s="76"/>
      <c r="H875" s="76"/>
      <c r="I875" s="76" t="s">
        <v>681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637</v>
      </c>
      <c r="F876" s="77">
        <v>42548</v>
      </c>
      <c r="G876" s="76"/>
      <c r="H876" s="76" t="s">
        <v>5314</v>
      </c>
      <c r="I876" s="76" t="s">
        <v>857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637</v>
      </c>
      <c r="F877" s="77">
        <v>42548</v>
      </c>
      <c r="G877" s="76"/>
      <c r="H877" s="76"/>
      <c r="I877" s="76" t="s">
        <v>681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296</v>
      </c>
      <c r="F878" s="77">
        <v>42569</v>
      </c>
      <c r="G878" s="76" t="s">
        <v>610</v>
      </c>
      <c r="H878" s="76" t="s">
        <v>5313</v>
      </c>
      <c r="I878" s="76" t="s">
        <v>5312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285</v>
      </c>
      <c r="F879" s="77">
        <v>42582</v>
      </c>
      <c r="G879" s="76" t="s">
        <v>415</v>
      </c>
      <c r="H879" s="76"/>
      <c r="I879" s="76" t="s">
        <v>414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285</v>
      </c>
      <c r="F880" s="77">
        <v>42643</v>
      </c>
      <c r="G880" s="76" t="s">
        <v>409</v>
      </c>
      <c r="H880" s="76"/>
      <c r="I880" s="76" t="s">
        <v>408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637</v>
      </c>
      <c r="F881" s="77">
        <v>42654</v>
      </c>
      <c r="G881" s="76"/>
      <c r="H881" s="76" t="s">
        <v>5311</v>
      </c>
      <c r="I881" s="76" t="s">
        <v>682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637</v>
      </c>
      <c r="F882" s="77">
        <v>42654</v>
      </c>
      <c r="G882" s="76"/>
      <c r="H882" s="76"/>
      <c r="I882" s="76" t="s">
        <v>681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285</v>
      </c>
      <c r="F883" s="77">
        <v>42704</v>
      </c>
      <c r="G883" s="76" t="s">
        <v>807</v>
      </c>
      <c r="H883" s="76"/>
      <c r="I883" s="76" t="s">
        <v>806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285</v>
      </c>
      <c r="F884" s="77">
        <v>42766</v>
      </c>
      <c r="G884" s="76" t="s">
        <v>398</v>
      </c>
      <c r="H884" s="76"/>
      <c r="I884" s="76" t="s">
        <v>397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285</v>
      </c>
      <c r="F885" s="77">
        <v>42855</v>
      </c>
      <c r="G885" s="76" t="s">
        <v>388</v>
      </c>
      <c r="H885" s="76"/>
      <c r="I885" s="76" t="s">
        <v>387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285</v>
      </c>
      <c r="F886" s="77">
        <v>42886</v>
      </c>
      <c r="G886" s="76" t="s">
        <v>680</v>
      </c>
      <c r="H886" s="76"/>
      <c r="I886" s="76" t="s">
        <v>679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42938</v>
      </c>
      <c r="G887" s="76" t="s">
        <v>5310</v>
      </c>
      <c r="H887" s="76" t="s">
        <v>5309</v>
      </c>
      <c r="I887" s="76" t="s">
        <v>5308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42951</v>
      </c>
      <c r="G888" s="76" t="s">
        <v>5307</v>
      </c>
      <c r="H888" s="76" t="s">
        <v>5306</v>
      </c>
      <c r="I888" s="76" t="s">
        <v>5305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42979</v>
      </c>
      <c r="G889" s="76" t="s">
        <v>5304</v>
      </c>
      <c r="H889" s="76" t="s">
        <v>4502</v>
      </c>
      <c r="I889" s="76" t="s">
        <v>5303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285</v>
      </c>
      <c r="F890" s="77">
        <v>43281</v>
      </c>
      <c r="G890" s="76" t="s">
        <v>720</v>
      </c>
      <c r="H890" s="76"/>
      <c r="I890" s="76" t="s">
        <v>719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43420</v>
      </c>
      <c r="G891" s="76" t="s">
        <v>5302</v>
      </c>
      <c r="H891" s="76" t="s">
        <v>5301</v>
      </c>
      <c r="I891" s="76" t="s">
        <v>5300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285</v>
      </c>
      <c r="F892" s="77">
        <v>43465</v>
      </c>
      <c r="G892" s="76" t="s">
        <v>5299</v>
      </c>
      <c r="H892" s="76"/>
      <c r="I892" s="76" t="s">
        <v>5298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276</v>
      </c>
      <c r="F893" s="77">
        <v>43585</v>
      </c>
      <c r="G893" s="76" t="s">
        <v>5297</v>
      </c>
      <c r="H893" s="76" t="s">
        <v>5296</v>
      </c>
      <c r="I893" s="76" t="s">
        <v>5295</v>
      </c>
      <c r="J893" s="78">
        <v>-186.17</v>
      </c>
    </row>
    <row r="894" spans="1:10" x14ac:dyDescent="0.25">
      <c r="A894" s="76"/>
      <c r="B894" s="76"/>
      <c r="C894" s="76" t="s">
        <v>5294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5293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285</v>
      </c>
      <c r="F896" s="77">
        <v>40179</v>
      </c>
      <c r="G896" s="76" t="s">
        <v>896</v>
      </c>
      <c r="H896" s="76"/>
      <c r="I896" s="76" t="s">
        <v>895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285</v>
      </c>
      <c r="F897" s="77">
        <v>40209</v>
      </c>
      <c r="G897" s="76" t="s">
        <v>946</v>
      </c>
      <c r="H897" s="76"/>
      <c r="I897" s="76" t="s">
        <v>945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285</v>
      </c>
      <c r="F898" s="77">
        <v>40237</v>
      </c>
      <c r="G898" s="76" t="s">
        <v>892</v>
      </c>
      <c r="H898" s="76"/>
      <c r="I898" s="76" t="s">
        <v>891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285</v>
      </c>
      <c r="F899" s="77">
        <v>40268</v>
      </c>
      <c r="G899" s="76" t="s">
        <v>3009</v>
      </c>
      <c r="H899" s="76"/>
      <c r="I899" s="76" t="s">
        <v>3008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285</v>
      </c>
      <c r="F900" s="77">
        <v>40298</v>
      </c>
      <c r="G900" s="76" t="s">
        <v>890</v>
      </c>
      <c r="H900" s="76"/>
      <c r="I900" s="76" t="s">
        <v>889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40298</v>
      </c>
      <c r="G901" s="76" t="s">
        <v>1259</v>
      </c>
      <c r="H901" s="76"/>
      <c r="I901" s="76" t="s">
        <v>1258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285</v>
      </c>
      <c r="F902" s="77">
        <v>40329</v>
      </c>
      <c r="G902" s="76" t="s">
        <v>942</v>
      </c>
      <c r="H902" s="76"/>
      <c r="I902" s="76" t="s">
        <v>941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285</v>
      </c>
      <c r="F903" s="77">
        <v>40329</v>
      </c>
      <c r="G903" s="76" t="s">
        <v>3007</v>
      </c>
      <c r="H903" s="76"/>
      <c r="I903" s="76" t="s">
        <v>3006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285</v>
      </c>
      <c r="F904" s="77">
        <v>40390</v>
      </c>
      <c r="G904" s="76" t="s">
        <v>1257</v>
      </c>
      <c r="H904" s="76"/>
      <c r="I904" s="76" t="s">
        <v>1256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285</v>
      </c>
      <c r="F905" s="77">
        <v>40390</v>
      </c>
      <c r="G905" s="76" t="s">
        <v>1257</v>
      </c>
      <c r="H905" s="76"/>
      <c r="I905" s="76" t="s">
        <v>1256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40482</v>
      </c>
      <c r="G906" s="76" t="s">
        <v>3003</v>
      </c>
      <c r="H906" s="76"/>
      <c r="I906" s="76" t="s">
        <v>3002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285</v>
      </c>
      <c r="F907" s="77">
        <v>40543</v>
      </c>
      <c r="G907" s="76" t="s">
        <v>541</v>
      </c>
      <c r="H907" s="76"/>
      <c r="I907" s="76" t="s">
        <v>540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285</v>
      </c>
      <c r="F908" s="77">
        <v>40543</v>
      </c>
      <c r="G908" s="76" t="s">
        <v>541</v>
      </c>
      <c r="H908" s="76"/>
      <c r="I908" s="76" t="s">
        <v>540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285</v>
      </c>
      <c r="F909" s="77">
        <v>40574</v>
      </c>
      <c r="G909" s="76" t="s">
        <v>537</v>
      </c>
      <c r="H909" s="76"/>
      <c r="I909" s="76" t="s">
        <v>536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285</v>
      </c>
      <c r="F910" s="77">
        <v>40574</v>
      </c>
      <c r="G910" s="76" t="s">
        <v>936</v>
      </c>
      <c r="H910" s="76"/>
      <c r="I910" s="76" t="s">
        <v>1179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285</v>
      </c>
      <c r="F911" s="77">
        <v>40633</v>
      </c>
      <c r="G911" s="76" t="s">
        <v>535</v>
      </c>
      <c r="H911" s="76"/>
      <c r="I911" s="76" t="s">
        <v>534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285</v>
      </c>
      <c r="F912" s="77">
        <v>40633</v>
      </c>
      <c r="G912" s="76" t="s">
        <v>1146</v>
      </c>
      <c r="H912" s="76"/>
      <c r="I912" s="76" t="s">
        <v>1145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40663</v>
      </c>
      <c r="G913" s="76" t="s">
        <v>836</v>
      </c>
      <c r="H913" s="76"/>
      <c r="I913" s="76" t="s">
        <v>835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285</v>
      </c>
      <c r="F914" s="77">
        <v>40663</v>
      </c>
      <c r="G914" s="76" t="s">
        <v>1249</v>
      </c>
      <c r="H914" s="76"/>
      <c r="I914" s="76" t="s">
        <v>1248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285</v>
      </c>
      <c r="F915" s="77">
        <v>40694</v>
      </c>
      <c r="G915" s="76" t="s">
        <v>593</v>
      </c>
      <c r="H915" s="76"/>
      <c r="I915" s="76" t="s">
        <v>592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285</v>
      </c>
      <c r="F916" s="77">
        <v>40724</v>
      </c>
      <c r="G916" s="76" t="s">
        <v>533</v>
      </c>
      <c r="H916" s="76"/>
      <c r="I916" s="76" t="s">
        <v>532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285</v>
      </c>
      <c r="F917" s="77">
        <v>40724</v>
      </c>
      <c r="G917" s="76" t="s">
        <v>1247</v>
      </c>
      <c r="H917" s="76"/>
      <c r="I917" s="76" t="s">
        <v>1246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285</v>
      </c>
      <c r="F918" s="77">
        <v>40724</v>
      </c>
      <c r="G918" s="76" t="s">
        <v>875</v>
      </c>
      <c r="H918" s="76"/>
      <c r="I918" s="76" t="s">
        <v>874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285</v>
      </c>
      <c r="F919" s="77">
        <v>40755</v>
      </c>
      <c r="G919" s="76" t="s">
        <v>531</v>
      </c>
      <c r="H919" s="76"/>
      <c r="I919" s="76" t="s">
        <v>530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285</v>
      </c>
      <c r="F920" s="77">
        <v>40877</v>
      </c>
      <c r="G920" s="76" t="s">
        <v>289</v>
      </c>
      <c r="H920" s="76"/>
      <c r="I920" s="76" t="s">
        <v>288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285</v>
      </c>
      <c r="F921" s="77">
        <v>40877</v>
      </c>
      <c r="G921" s="76" t="s">
        <v>529</v>
      </c>
      <c r="H921" s="76"/>
      <c r="I921" s="76" t="s">
        <v>528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285</v>
      </c>
      <c r="F922" s="77">
        <v>40877</v>
      </c>
      <c r="G922" s="76" t="s">
        <v>871</v>
      </c>
      <c r="H922" s="76"/>
      <c r="I922" s="76" t="s">
        <v>870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285</v>
      </c>
      <c r="F923" s="77">
        <v>40908</v>
      </c>
      <c r="G923" s="76" t="s">
        <v>2997</v>
      </c>
      <c r="H923" s="76"/>
      <c r="I923" s="76" t="s">
        <v>2996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285</v>
      </c>
      <c r="F924" s="77">
        <v>40939</v>
      </c>
      <c r="G924" s="76" t="s">
        <v>525</v>
      </c>
      <c r="H924" s="76"/>
      <c r="I924" s="76" t="s">
        <v>524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40968</v>
      </c>
      <c r="G925" s="76" t="s">
        <v>523</v>
      </c>
      <c r="H925" s="76"/>
      <c r="I925" s="76" t="s">
        <v>522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40999</v>
      </c>
      <c r="G926" s="76" t="s">
        <v>521</v>
      </c>
      <c r="H926" s="76"/>
      <c r="I926" s="76" t="s">
        <v>520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41029</v>
      </c>
      <c r="G927" s="76" t="s">
        <v>519</v>
      </c>
      <c r="H927" s="76"/>
      <c r="I927" s="76" t="s">
        <v>518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41060</v>
      </c>
      <c r="G928" s="76" t="s">
        <v>515</v>
      </c>
      <c r="H928" s="76"/>
      <c r="I928" s="76" t="s">
        <v>514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285</v>
      </c>
      <c r="F929" s="77">
        <v>41121</v>
      </c>
      <c r="G929" s="76" t="s">
        <v>513</v>
      </c>
      <c r="H929" s="76"/>
      <c r="I929" s="76" t="s">
        <v>512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285</v>
      </c>
      <c r="F930" s="77">
        <v>41121</v>
      </c>
      <c r="G930" s="76" t="s">
        <v>1008</v>
      </c>
      <c r="H930" s="76"/>
      <c r="I930" s="76" t="s">
        <v>1007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285</v>
      </c>
      <c r="F931" s="77">
        <v>41152</v>
      </c>
      <c r="G931" s="76" t="s">
        <v>511</v>
      </c>
      <c r="H931" s="76"/>
      <c r="I931" s="76" t="s">
        <v>510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285</v>
      </c>
      <c r="F932" s="77">
        <v>41182</v>
      </c>
      <c r="G932" s="76" t="s">
        <v>509</v>
      </c>
      <c r="H932" s="76"/>
      <c r="I932" s="76" t="s">
        <v>508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285</v>
      </c>
      <c r="F933" s="77">
        <v>41213</v>
      </c>
      <c r="G933" s="76" t="s">
        <v>507</v>
      </c>
      <c r="H933" s="76"/>
      <c r="I933" s="76" t="s">
        <v>506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285</v>
      </c>
      <c r="F934" s="77">
        <v>41243</v>
      </c>
      <c r="G934" s="76" t="s">
        <v>505</v>
      </c>
      <c r="H934" s="76"/>
      <c r="I934" s="76" t="s">
        <v>504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285</v>
      </c>
      <c r="F935" s="77">
        <v>41243</v>
      </c>
      <c r="G935" s="76" t="s">
        <v>1602</v>
      </c>
      <c r="H935" s="76"/>
      <c r="I935" s="76" t="s">
        <v>1601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41274</v>
      </c>
      <c r="G936" s="76" t="s">
        <v>503</v>
      </c>
      <c r="H936" s="76"/>
      <c r="I936" s="76" t="s">
        <v>502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285</v>
      </c>
      <c r="F937" s="77">
        <v>41333</v>
      </c>
      <c r="G937" s="76" t="s">
        <v>499</v>
      </c>
      <c r="H937" s="76"/>
      <c r="I937" s="76" t="s">
        <v>498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285</v>
      </c>
      <c r="F938" s="77">
        <v>41364</v>
      </c>
      <c r="G938" s="76" t="s">
        <v>497</v>
      </c>
      <c r="H938" s="76"/>
      <c r="I938" s="76" t="s">
        <v>496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285</v>
      </c>
      <c r="F939" s="77">
        <v>41394</v>
      </c>
      <c r="G939" s="76" t="s">
        <v>495</v>
      </c>
      <c r="H939" s="76"/>
      <c r="I939" s="76" t="s">
        <v>494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285</v>
      </c>
      <c r="F940" s="77">
        <v>41425</v>
      </c>
      <c r="G940" s="76" t="s">
        <v>493</v>
      </c>
      <c r="H940" s="76"/>
      <c r="I940" s="76" t="s">
        <v>492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285</v>
      </c>
      <c r="F941" s="77">
        <v>41455</v>
      </c>
      <c r="G941" s="76" t="s">
        <v>491</v>
      </c>
      <c r="H941" s="76"/>
      <c r="I941" s="76" t="s">
        <v>490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285</v>
      </c>
      <c r="F942" s="77">
        <v>41486</v>
      </c>
      <c r="G942" s="76" t="s">
        <v>591</v>
      </c>
      <c r="H942" s="76"/>
      <c r="I942" s="76" t="s">
        <v>590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285</v>
      </c>
      <c r="F943" s="77">
        <v>41517</v>
      </c>
      <c r="G943" s="76" t="s">
        <v>489</v>
      </c>
      <c r="H943" s="76"/>
      <c r="I943" s="76" t="s">
        <v>488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285</v>
      </c>
      <c r="F944" s="77">
        <v>41547</v>
      </c>
      <c r="G944" s="76" t="s">
        <v>487</v>
      </c>
      <c r="H944" s="76"/>
      <c r="I944" s="76" t="s">
        <v>486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285</v>
      </c>
      <c r="F945" s="77">
        <v>41578</v>
      </c>
      <c r="G945" s="76" t="s">
        <v>485</v>
      </c>
      <c r="H945" s="76"/>
      <c r="I945" s="76" t="s">
        <v>484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285</v>
      </c>
      <c r="F946" s="77">
        <v>41608</v>
      </c>
      <c r="G946" s="76" t="s">
        <v>483</v>
      </c>
      <c r="H946" s="76"/>
      <c r="I946" s="76" t="s">
        <v>482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285</v>
      </c>
      <c r="F947" s="77">
        <v>41639</v>
      </c>
      <c r="G947" s="76" t="s">
        <v>756</v>
      </c>
      <c r="H947" s="76"/>
      <c r="I947" s="76" t="s">
        <v>755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41649</v>
      </c>
      <c r="G948" s="76" t="s">
        <v>1598</v>
      </c>
      <c r="H948" s="76"/>
      <c r="I948" s="76" t="s">
        <v>5292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285</v>
      </c>
      <c r="F949" s="77">
        <v>41759</v>
      </c>
      <c r="G949" s="76" t="s">
        <v>471</v>
      </c>
      <c r="H949" s="76"/>
      <c r="I949" s="76" t="s">
        <v>470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285</v>
      </c>
      <c r="F950" s="77">
        <v>41943</v>
      </c>
      <c r="G950" s="76" t="s">
        <v>465</v>
      </c>
      <c r="H950" s="76"/>
      <c r="I950" s="76" t="s">
        <v>464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285</v>
      </c>
      <c r="F951" s="77">
        <v>42063</v>
      </c>
      <c r="G951" s="76" t="s">
        <v>457</v>
      </c>
      <c r="H951" s="76"/>
      <c r="I951" s="76" t="s">
        <v>456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285</v>
      </c>
      <c r="F952" s="77">
        <v>42065</v>
      </c>
      <c r="G952" s="76" t="s">
        <v>5291</v>
      </c>
      <c r="H952" s="76"/>
      <c r="I952" s="76" t="s">
        <v>5290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285</v>
      </c>
      <c r="F953" s="77">
        <v>42094</v>
      </c>
      <c r="G953" s="76" t="s">
        <v>452</v>
      </c>
      <c r="H953" s="76"/>
      <c r="I953" s="76" t="s">
        <v>451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285</v>
      </c>
      <c r="F954" s="77">
        <v>42124</v>
      </c>
      <c r="G954" s="76" t="s">
        <v>448</v>
      </c>
      <c r="H954" s="76"/>
      <c r="I954" s="76" t="s">
        <v>447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285</v>
      </c>
      <c r="F955" s="77">
        <v>42155</v>
      </c>
      <c r="G955" s="76" t="s">
        <v>752</v>
      </c>
      <c r="H955" s="76"/>
      <c r="I955" s="76" t="s">
        <v>751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285</v>
      </c>
      <c r="F956" s="77">
        <v>42185</v>
      </c>
      <c r="G956" s="76" t="s">
        <v>443</v>
      </c>
      <c r="H956" s="76"/>
      <c r="I956" s="76" t="s">
        <v>442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285</v>
      </c>
      <c r="F957" s="77">
        <v>42233</v>
      </c>
      <c r="G957" s="76" t="s">
        <v>2874</v>
      </c>
      <c r="H957" s="76"/>
      <c r="I957" s="76" t="s">
        <v>2873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285</v>
      </c>
      <c r="F958" s="77">
        <v>42247</v>
      </c>
      <c r="G958" s="76" t="s">
        <v>440</v>
      </c>
      <c r="H958" s="76"/>
      <c r="I958" s="76" t="s">
        <v>439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285</v>
      </c>
      <c r="F959" s="77">
        <v>42338</v>
      </c>
      <c r="G959" s="76" t="s">
        <v>434</v>
      </c>
      <c r="H959" s="76"/>
      <c r="I959" s="76" t="s">
        <v>433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285</v>
      </c>
      <c r="F960" s="77">
        <v>42369</v>
      </c>
      <c r="G960" s="76" t="s">
        <v>432</v>
      </c>
      <c r="H960" s="76"/>
      <c r="I960" s="76" t="s">
        <v>431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285</v>
      </c>
      <c r="F961" s="77">
        <v>42460</v>
      </c>
      <c r="G961" s="76" t="s">
        <v>426</v>
      </c>
      <c r="H961" s="76"/>
      <c r="I961" s="76" t="s">
        <v>425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285</v>
      </c>
      <c r="F962" s="77">
        <v>42490</v>
      </c>
      <c r="G962" s="76" t="s">
        <v>423</v>
      </c>
      <c r="H962" s="76"/>
      <c r="I962" s="76" t="s">
        <v>422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285</v>
      </c>
      <c r="F963" s="77">
        <v>42521</v>
      </c>
      <c r="G963" s="76" t="s">
        <v>420</v>
      </c>
      <c r="H963" s="76"/>
      <c r="I963" s="76" t="s">
        <v>419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285</v>
      </c>
      <c r="F964" s="77">
        <v>42675</v>
      </c>
      <c r="G964" s="76" t="s">
        <v>406</v>
      </c>
      <c r="H964" s="76"/>
      <c r="I964" s="76" t="s">
        <v>405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42704</v>
      </c>
      <c r="G965" s="76" t="s">
        <v>807</v>
      </c>
      <c r="H965" s="76"/>
      <c r="I965" s="76" t="s">
        <v>806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42766</v>
      </c>
      <c r="G966" s="76" t="s">
        <v>398</v>
      </c>
      <c r="H966" s="76"/>
      <c r="I966" s="76" t="s">
        <v>397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42825</v>
      </c>
      <c r="G967" s="76" t="s">
        <v>391</v>
      </c>
      <c r="H967" s="76"/>
      <c r="I967" s="76" t="s">
        <v>390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276</v>
      </c>
      <c r="F968" s="77">
        <v>42827</v>
      </c>
      <c r="G968" s="76"/>
      <c r="H968" s="76" t="s">
        <v>5289</v>
      </c>
      <c r="I968" s="76" t="s">
        <v>5288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42855</v>
      </c>
      <c r="G969" s="76" t="s">
        <v>388</v>
      </c>
      <c r="H969" s="76"/>
      <c r="I969" s="76" t="s">
        <v>387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42856</v>
      </c>
      <c r="G970" s="76" t="s">
        <v>4408</v>
      </c>
      <c r="H970" s="76"/>
      <c r="I970" s="76" t="s">
        <v>5287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276</v>
      </c>
      <c r="F971" s="77">
        <v>42887</v>
      </c>
      <c r="G971" s="76"/>
      <c r="H971" s="76" t="s">
        <v>5286</v>
      </c>
      <c r="I971" s="76" t="s">
        <v>5285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276</v>
      </c>
      <c r="F972" s="77">
        <v>43201</v>
      </c>
      <c r="G972" s="76" t="s">
        <v>5284</v>
      </c>
      <c r="H972" s="76" t="s">
        <v>5283</v>
      </c>
      <c r="I972" s="76" t="s">
        <v>5282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276</v>
      </c>
      <c r="F973" s="77">
        <v>43452</v>
      </c>
      <c r="G973" s="76" t="s">
        <v>5281</v>
      </c>
      <c r="H973" s="76" t="s">
        <v>5280</v>
      </c>
      <c r="I973" s="76" t="s">
        <v>5279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276</v>
      </c>
      <c r="F974" s="77">
        <v>43871</v>
      </c>
      <c r="G974" s="76" t="s">
        <v>5278</v>
      </c>
      <c r="H974" s="76" t="s">
        <v>3759</v>
      </c>
      <c r="I974" s="76" t="s">
        <v>5277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276</v>
      </c>
      <c r="F975" s="77">
        <v>43871</v>
      </c>
      <c r="G975" s="76" t="s">
        <v>5276</v>
      </c>
      <c r="H975" s="76" t="s">
        <v>3759</v>
      </c>
      <c r="I975" s="76" t="s">
        <v>5275</v>
      </c>
      <c r="J975" s="78">
        <v>-357.05</v>
      </c>
    </row>
    <row r="976" spans="1:10" x14ac:dyDescent="0.25">
      <c r="A976" s="76"/>
      <c r="B976" s="76"/>
      <c r="C976" s="76" t="s">
        <v>5274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5273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285</v>
      </c>
      <c r="F978" s="77">
        <v>42370</v>
      </c>
      <c r="G978" s="76" t="s">
        <v>568</v>
      </c>
      <c r="H978" s="76"/>
      <c r="I978" s="76" t="s">
        <v>567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285</v>
      </c>
      <c r="F979" s="77">
        <v>42675</v>
      </c>
      <c r="G979" s="76" t="s">
        <v>406</v>
      </c>
      <c r="H979" s="76"/>
      <c r="I979" s="76" t="s">
        <v>405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285</v>
      </c>
      <c r="F980" s="77">
        <v>43221</v>
      </c>
      <c r="G980" s="76" t="s">
        <v>596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5272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5271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285</v>
      </c>
      <c r="F983" s="77">
        <v>40877</v>
      </c>
      <c r="G983" s="76" t="s">
        <v>289</v>
      </c>
      <c r="H983" s="76"/>
      <c r="I983" s="76" t="s">
        <v>288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40908</v>
      </c>
      <c r="G984" s="76" t="s">
        <v>527</v>
      </c>
      <c r="H984" s="76"/>
      <c r="I984" s="76" t="s">
        <v>526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285</v>
      </c>
      <c r="F985" s="77">
        <v>40939</v>
      </c>
      <c r="G985" s="76" t="s">
        <v>525</v>
      </c>
      <c r="H985" s="76"/>
      <c r="I985" s="76" t="s">
        <v>524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285</v>
      </c>
      <c r="F986" s="77">
        <v>42521</v>
      </c>
      <c r="G986" s="76" t="s">
        <v>420</v>
      </c>
      <c r="H986" s="76"/>
      <c r="I986" s="76" t="s">
        <v>419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285</v>
      </c>
      <c r="F987" s="77">
        <v>42735</v>
      </c>
      <c r="G987" s="76" t="s">
        <v>402</v>
      </c>
      <c r="H987" s="76"/>
      <c r="I987" s="76" t="s">
        <v>401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285</v>
      </c>
      <c r="F988" s="77">
        <v>42886</v>
      </c>
      <c r="G988" s="76" t="s">
        <v>680</v>
      </c>
      <c r="H988" s="76"/>
      <c r="I988" s="76" t="s">
        <v>679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276</v>
      </c>
      <c r="F989" s="77">
        <v>43044</v>
      </c>
      <c r="G989" s="76" t="s">
        <v>5270</v>
      </c>
      <c r="H989" s="76" t="s">
        <v>267</v>
      </c>
      <c r="I989" s="76" t="s">
        <v>5269</v>
      </c>
      <c r="J989" s="78">
        <v>-22.65</v>
      </c>
    </row>
    <row r="990" spans="1:10" x14ac:dyDescent="0.25">
      <c r="A990" s="76"/>
      <c r="B990" s="76"/>
      <c r="C990" s="76" t="s">
        <v>5268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5267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285</v>
      </c>
      <c r="F992" s="77">
        <v>40999</v>
      </c>
      <c r="G992" s="76" t="s">
        <v>521</v>
      </c>
      <c r="H992" s="76"/>
      <c r="I992" s="76" t="s">
        <v>520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285</v>
      </c>
      <c r="F993" s="77">
        <v>40999</v>
      </c>
      <c r="G993" s="76" t="s">
        <v>2271</v>
      </c>
      <c r="H993" s="76"/>
      <c r="I993" s="76" t="s">
        <v>2270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285</v>
      </c>
      <c r="F994" s="77">
        <v>41060</v>
      </c>
      <c r="G994" s="76" t="s">
        <v>515</v>
      </c>
      <c r="H994" s="76"/>
      <c r="I994" s="76" t="s">
        <v>514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41060</v>
      </c>
      <c r="G995" s="76" t="s">
        <v>1790</v>
      </c>
      <c r="H995" s="76"/>
      <c r="I995" s="76" t="s">
        <v>1791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285</v>
      </c>
      <c r="F996" s="77">
        <v>41121</v>
      </c>
      <c r="G996" s="76" t="s">
        <v>513</v>
      </c>
      <c r="H996" s="76"/>
      <c r="I996" s="76" t="s">
        <v>512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285</v>
      </c>
      <c r="F997" s="77">
        <v>41121</v>
      </c>
      <c r="G997" s="76" t="s">
        <v>1008</v>
      </c>
      <c r="H997" s="76"/>
      <c r="I997" s="76" t="s">
        <v>1007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285</v>
      </c>
      <c r="F998" s="77">
        <v>41152</v>
      </c>
      <c r="G998" s="76" t="s">
        <v>511</v>
      </c>
      <c r="H998" s="76"/>
      <c r="I998" s="76" t="s">
        <v>510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41182</v>
      </c>
      <c r="G999" s="76" t="s">
        <v>509</v>
      </c>
      <c r="H999" s="76"/>
      <c r="I999" s="76" t="s">
        <v>508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285</v>
      </c>
      <c r="F1000" s="77">
        <v>41243</v>
      </c>
      <c r="G1000" s="76" t="s">
        <v>505</v>
      </c>
      <c r="H1000" s="76"/>
      <c r="I1000" s="76" t="s">
        <v>504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285</v>
      </c>
      <c r="F1001" s="77">
        <v>41274</v>
      </c>
      <c r="G1001" s="76" t="s">
        <v>503</v>
      </c>
      <c r="H1001" s="76"/>
      <c r="I1001" s="76" t="s">
        <v>502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285</v>
      </c>
      <c r="F1002" s="77">
        <v>41364</v>
      </c>
      <c r="G1002" s="76" t="s">
        <v>497</v>
      </c>
      <c r="H1002" s="76"/>
      <c r="I1002" s="76" t="s">
        <v>496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285</v>
      </c>
      <c r="F1003" s="77">
        <v>41394</v>
      </c>
      <c r="G1003" s="76" t="s">
        <v>495</v>
      </c>
      <c r="H1003" s="76"/>
      <c r="I1003" s="76" t="s">
        <v>494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285</v>
      </c>
      <c r="F1004" s="77">
        <v>41425</v>
      </c>
      <c r="G1004" s="76" t="s">
        <v>1785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285</v>
      </c>
      <c r="F1005" s="77">
        <v>41425</v>
      </c>
      <c r="G1005" s="76" t="s">
        <v>934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285</v>
      </c>
      <c r="F1006" s="77">
        <v>41455</v>
      </c>
      <c r="G1006" s="76" t="s">
        <v>491</v>
      </c>
      <c r="H1006" s="76"/>
      <c r="I1006" s="76" t="s">
        <v>490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285</v>
      </c>
      <c r="F1007" s="77">
        <v>41486</v>
      </c>
      <c r="G1007" s="76" t="s">
        <v>591</v>
      </c>
      <c r="H1007" s="76"/>
      <c r="I1007" s="76" t="s">
        <v>590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285</v>
      </c>
      <c r="F1008" s="77">
        <v>41517</v>
      </c>
      <c r="G1008" s="76" t="s">
        <v>489</v>
      </c>
      <c r="H1008" s="76"/>
      <c r="I1008" s="76" t="s">
        <v>488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285</v>
      </c>
      <c r="F1009" s="77">
        <v>41517</v>
      </c>
      <c r="G1009" s="76" t="s">
        <v>825</v>
      </c>
      <c r="H1009" s="76"/>
      <c r="I1009" s="76" t="s">
        <v>824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285</v>
      </c>
      <c r="F1010" s="77">
        <v>41547</v>
      </c>
      <c r="G1010" s="76" t="s">
        <v>487</v>
      </c>
      <c r="H1010" s="76"/>
      <c r="I1010" s="76" t="s">
        <v>486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285</v>
      </c>
      <c r="F1011" s="77">
        <v>41670</v>
      </c>
      <c r="G1011" s="76" t="s">
        <v>587</v>
      </c>
      <c r="H1011" s="76"/>
      <c r="I1011" s="76" t="s">
        <v>586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285</v>
      </c>
      <c r="F1012" s="77">
        <v>41698</v>
      </c>
      <c r="G1012" s="76" t="s">
        <v>477</v>
      </c>
      <c r="H1012" s="76"/>
      <c r="I1012" s="76" t="s">
        <v>476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285</v>
      </c>
      <c r="F1013" s="77">
        <v>41851</v>
      </c>
      <c r="G1013" s="76" t="s">
        <v>469</v>
      </c>
      <c r="H1013" s="76"/>
      <c r="I1013" s="76" t="s">
        <v>468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296</v>
      </c>
      <c r="F1014" s="77">
        <v>41855</v>
      </c>
      <c r="G1014" s="76"/>
      <c r="H1014" s="76" t="s">
        <v>5266</v>
      </c>
      <c r="I1014" s="76" t="s">
        <v>5265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285</v>
      </c>
      <c r="F1015" s="77">
        <v>41882</v>
      </c>
      <c r="G1015" s="76" t="s">
        <v>467</v>
      </c>
      <c r="H1015" s="76"/>
      <c r="I1015" s="76" t="s">
        <v>466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285</v>
      </c>
      <c r="F1016" s="77">
        <v>42094</v>
      </c>
      <c r="G1016" s="76" t="s">
        <v>452</v>
      </c>
      <c r="H1016" s="76"/>
      <c r="I1016" s="76" t="s">
        <v>451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285</v>
      </c>
      <c r="F1017" s="77">
        <v>42185</v>
      </c>
      <c r="G1017" s="76" t="s">
        <v>443</v>
      </c>
      <c r="H1017" s="76"/>
      <c r="I1017" s="76" t="s">
        <v>442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285</v>
      </c>
      <c r="F1018" s="77">
        <v>42613</v>
      </c>
      <c r="G1018" s="76" t="s">
        <v>413</v>
      </c>
      <c r="H1018" s="76"/>
      <c r="I1018" s="76" t="s">
        <v>412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285</v>
      </c>
      <c r="F1019" s="77">
        <v>42794</v>
      </c>
      <c r="G1019" s="76" t="s">
        <v>395</v>
      </c>
      <c r="H1019" s="76"/>
      <c r="I1019" s="76" t="s">
        <v>394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43221</v>
      </c>
      <c r="G1020" s="76" t="s">
        <v>596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276</v>
      </c>
      <c r="F1021" s="77">
        <v>43585</v>
      </c>
      <c r="G1021" s="76" t="s">
        <v>5264</v>
      </c>
      <c r="H1021" s="76" t="s">
        <v>5263</v>
      </c>
      <c r="I1021" s="76" t="s">
        <v>5262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285</v>
      </c>
      <c r="F1022" s="77">
        <v>43616</v>
      </c>
      <c r="G1022" s="76" t="s">
        <v>5261</v>
      </c>
      <c r="H1022" s="76"/>
      <c r="I1022" s="76" t="s">
        <v>5260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285</v>
      </c>
      <c r="F1023" s="77">
        <v>43861</v>
      </c>
      <c r="G1023" s="76" t="s">
        <v>5259</v>
      </c>
      <c r="H1023" s="76"/>
      <c r="I1023" s="76" t="s">
        <v>5258</v>
      </c>
      <c r="J1023" s="78">
        <v>500</v>
      </c>
    </row>
    <row r="1024" spans="1:10" x14ac:dyDescent="0.25">
      <c r="A1024" s="76"/>
      <c r="B1024" s="76"/>
      <c r="C1024" s="76" t="s">
        <v>5257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5256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285</v>
      </c>
      <c r="F1026" s="77">
        <v>41547</v>
      </c>
      <c r="G1026" s="76" t="s">
        <v>487</v>
      </c>
      <c r="H1026" s="76"/>
      <c r="I1026" s="76" t="s">
        <v>486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285</v>
      </c>
      <c r="F1027" s="77">
        <v>41608</v>
      </c>
      <c r="G1027" s="76" t="s">
        <v>483</v>
      </c>
      <c r="H1027" s="76"/>
      <c r="I1027" s="76" t="s">
        <v>482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41912</v>
      </c>
      <c r="G1028" s="76" t="s">
        <v>287</v>
      </c>
      <c r="H1028" s="76"/>
      <c r="I1028" s="76" t="s">
        <v>286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285</v>
      </c>
      <c r="F1029" s="77">
        <v>41973</v>
      </c>
      <c r="G1029" s="76" t="s">
        <v>462</v>
      </c>
      <c r="H1029" s="76"/>
      <c r="I1029" s="76" t="s">
        <v>461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285</v>
      </c>
      <c r="F1030" s="77">
        <v>42155</v>
      </c>
      <c r="G1030" s="76" t="s">
        <v>752</v>
      </c>
      <c r="H1030" s="76"/>
      <c r="I1030" s="76" t="s">
        <v>751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285</v>
      </c>
      <c r="F1031" s="77">
        <v>42247</v>
      </c>
      <c r="G1031" s="76" t="s">
        <v>440</v>
      </c>
      <c r="H1031" s="76"/>
      <c r="I1031" s="76" t="s">
        <v>439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42429</v>
      </c>
      <c r="G1032" s="76" t="s">
        <v>427</v>
      </c>
      <c r="H1032" s="76"/>
      <c r="I1032" s="76" t="s">
        <v>394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285</v>
      </c>
      <c r="F1033" s="77">
        <v>42490</v>
      </c>
      <c r="G1033" s="76" t="s">
        <v>423</v>
      </c>
      <c r="H1033" s="76"/>
      <c r="I1033" s="76" t="s">
        <v>422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285</v>
      </c>
      <c r="F1034" s="77">
        <v>42767</v>
      </c>
      <c r="G1034" s="76" t="s">
        <v>284</v>
      </c>
      <c r="H1034" s="76"/>
      <c r="I1034" s="76" t="s">
        <v>283</v>
      </c>
      <c r="J1034" s="78">
        <v>-166</v>
      </c>
    </row>
    <row r="1035" spans="1:10" x14ac:dyDescent="0.25">
      <c r="A1035" s="76"/>
      <c r="B1035" s="76"/>
      <c r="C1035" s="76" t="s">
        <v>5255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5254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285</v>
      </c>
      <c r="F1037" s="77">
        <v>41060</v>
      </c>
      <c r="G1037" s="76" t="s">
        <v>515</v>
      </c>
      <c r="H1037" s="76"/>
      <c r="I1037" s="76" t="s">
        <v>514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285</v>
      </c>
      <c r="F1038" s="77">
        <v>41364</v>
      </c>
      <c r="G1038" s="76" t="s">
        <v>497</v>
      </c>
      <c r="H1038" s="76"/>
      <c r="I1038" s="76" t="s">
        <v>496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285</v>
      </c>
      <c r="F1039" s="77">
        <v>41394</v>
      </c>
      <c r="G1039" s="76" t="s">
        <v>495</v>
      </c>
      <c r="H1039" s="76"/>
      <c r="I1039" s="76" t="s">
        <v>494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285</v>
      </c>
      <c r="F1040" s="77">
        <v>41455</v>
      </c>
      <c r="G1040" s="76" t="s">
        <v>491</v>
      </c>
      <c r="H1040" s="76"/>
      <c r="I1040" s="76" t="s">
        <v>490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285</v>
      </c>
      <c r="F1041" s="77">
        <v>41729</v>
      </c>
      <c r="G1041" s="76" t="s">
        <v>473</v>
      </c>
      <c r="H1041" s="76"/>
      <c r="I1041" s="76" t="s">
        <v>472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285</v>
      </c>
      <c r="F1042" s="77">
        <v>41759</v>
      </c>
      <c r="G1042" s="76" t="s">
        <v>471</v>
      </c>
      <c r="H1042" s="76"/>
      <c r="I1042" s="76" t="s">
        <v>470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285</v>
      </c>
      <c r="F1043" s="77">
        <v>42370</v>
      </c>
      <c r="G1043" s="76" t="s">
        <v>568</v>
      </c>
      <c r="H1043" s="76"/>
      <c r="I1043" s="76" t="s">
        <v>567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285</v>
      </c>
      <c r="F1044" s="77">
        <v>42521</v>
      </c>
      <c r="G1044" s="76" t="s">
        <v>420</v>
      </c>
      <c r="H1044" s="76"/>
      <c r="I1044" s="76" t="s">
        <v>419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285</v>
      </c>
      <c r="F1045" s="77">
        <v>42825</v>
      </c>
      <c r="G1045" s="76" t="s">
        <v>391</v>
      </c>
      <c r="H1045" s="76"/>
      <c r="I1045" s="76" t="s">
        <v>390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276</v>
      </c>
      <c r="F1046" s="77">
        <v>42899</v>
      </c>
      <c r="G1046" s="76" t="s">
        <v>5253</v>
      </c>
      <c r="H1046" s="76" t="s">
        <v>4468</v>
      </c>
      <c r="I1046" s="76" t="s">
        <v>5252</v>
      </c>
      <c r="J1046" s="78">
        <v>-516</v>
      </c>
    </row>
    <row r="1047" spans="1:10" x14ac:dyDescent="0.25">
      <c r="A1047" s="76"/>
      <c r="B1047" s="76"/>
      <c r="C1047" s="76" t="s">
        <v>5251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5250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285</v>
      </c>
      <c r="F1049" s="77">
        <v>41394</v>
      </c>
      <c r="G1049" s="76" t="s">
        <v>495</v>
      </c>
      <c r="H1049" s="76"/>
      <c r="I1049" s="76" t="s">
        <v>494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285</v>
      </c>
      <c r="F1050" s="77">
        <v>41425</v>
      </c>
      <c r="G1050" s="76" t="s">
        <v>493</v>
      </c>
      <c r="H1050" s="76"/>
      <c r="I1050" s="76" t="s">
        <v>492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285</v>
      </c>
      <c r="F1051" s="77">
        <v>42767</v>
      </c>
      <c r="G1051" s="76" t="s">
        <v>284</v>
      </c>
      <c r="H1051" s="76"/>
      <c r="I1051" s="76" t="s">
        <v>283</v>
      </c>
      <c r="J1051" s="78">
        <v>-80</v>
      </c>
    </row>
    <row r="1052" spans="1:10" x14ac:dyDescent="0.25">
      <c r="A1052" s="76"/>
      <c r="B1052" s="76"/>
      <c r="C1052" s="76" t="s">
        <v>5249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5248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285</v>
      </c>
      <c r="F1054" s="77">
        <v>40877</v>
      </c>
      <c r="G1054" s="76" t="s">
        <v>289</v>
      </c>
      <c r="H1054" s="76"/>
      <c r="I1054" s="76" t="s">
        <v>288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285</v>
      </c>
      <c r="F1055" s="77">
        <v>40908</v>
      </c>
      <c r="G1055" s="76" t="s">
        <v>527</v>
      </c>
      <c r="H1055" s="76"/>
      <c r="I1055" s="76" t="s">
        <v>526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41121</v>
      </c>
      <c r="G1056" s="76" t="s">
        <v>513</v>
      </c>
      <c r="H1056" s="76"/>
      <c r="I1056" s="76" t="s">
        <v>512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41608</v>
      </c>
      <c r="G1057" s="76" t="s">
        <v>483</v>
      </c>
      <c r="H1057" s="76"/>
      <c r="I1057" s="76" t="s">
        <v>482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41639</v>
      </c>
      <c r="G1058" s="76" t="s">
        <v>756</v>
      </c>
      <c r="H1058" s="76"/>
      <c r="I1058" s="76" t="s">
        <v>755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285</v>
      </c>
      <c r="F1059" s="77">
        <v>41729</v>
      </c>
      <c r="G1059" s="76" t="s">
        <v>473</v>
      </c>
      <c r="H1059" s="76"/>
      <c r="I1059" s="76" t="s">
        <v>472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285</v>
      </c>
      <c r="F1060" s="77">
        <v>41943</v>
      </c>
      <c r="G1060" s="76" t="s">
        <v>465</v>
      </c>
      <c r="H1060" s="76"/>
      <c r="I1060" s="76" t="s">
        <v>464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285</v>
      </c>
      <c r="F1061" s="77">
        <v>42094</v>
      </c>
      <c r="G1061" s="76" t="s">
        <v>452</v>
      </c>
      <c r="H1061" s="76"/>
      <c r="I1061" s="76" t="s">
        <v>451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296</v>
      </c>
      <c r="F1062" s="77">
        <v>42107</v>
      </c>
      <c r="G1062" s="76" t="s">
        <v>610</v>
      </c>
      <c r="H1062" s="76" t="s">
        <v>5247</v>
      </c>
      <c r="I1062" s="76" t="s">
        <v>5246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285</v>
      </c>
      <c r="F1063" s="77">
        <v>42124</v>
      </c>
      <c r="G1063" s="76" t="s">
        <v>448</v>
      </c>
      <c r="H1063" s="76"/>
      <c r="I1063" s="76" t="s">
        <v>447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285</v>
      </c>
      <c r="F1064" s="77">
        <v>42369</v>
      </c>
      <c r="G1064" s="76" t="s">
        <v>5245</v>
      </c>
      <c r="H1064" s="76"/>
      <c r="I1064" s="76" t="s">
        <v>5244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285</v>
      </c>
      <c r="F1065" s="77">
        <v>42370</v>
      </c>
      <c r="G1065" s="76" t="s">
        <v>568</v>
      </c>
      <c r="H1065" s="76"/>
      <c r="I1065" s="76" t="s">
        <v>567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285</v>
      </c>
      <c r="F1066" s="77">
        <v>42490</v>
      </c>
      <c r="G1066" s="76" t="s">
        <v>423</v>
      </c>
      <c r="H1066" s="76"/>
      <c r="I1066" s="76" t="s">
        <v>422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42675</v>
      </c>
      <c r="G1067" s="76" t="s">
        <v>406</v>
      </c>
      <c r="H1067" s="76"/>
      <c r="I1067" s="76" t="s">
        <v>405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285</v>
      </c>
      <c r="F1068" s="77">
        <v>42794</v>
      </c>
      <c r="G1068" s="76" t="s">
        <v>395</v>
      </c>
      <c r="H1068" s="76"/>
      <c r="I1068" s="76" t="s">
        <v>394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285</v>
      </c>
      <c r="F1069" s="77">
        <v>42855</v>
      </c>
      <c r="G1069" s="76" t="s">
        <v>388</v>
      </c>
      <c r="H1069" s="76"/>
      <c r="I1069" s="76" t="s">
        <v>387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285</v>
      </c>
      <c r="F1070" s="77">
        <v>42886</v>
      </c>
      <c r="G1070" s="76" t="s">
        <v>680</v>
      </c>
      <c r="H1070" s="76"/>
      <c r="I1070" s="76" t="s">
        <v>679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276</v>
      </c>
      <c r="F1071" s="77">
        <v>42899</v>
      </c>
      <c r="G1071" s="76" t="s">
        <v>5243</v>
      </c>
      <c r="H1071" s="76" t="s">
        <v>4468</v>
      </c>
      <c r="I1071" s="76" t="s">
        <v>5242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276</v>
      </c>
      <c r="F1072" s="77">
        <v>42905</v>
      </c>
      <c r="G1072" s="76" t="s">
        <v>5241</v>
      </c>
      <c r="H1072" s="76" t="s">
        <v>5240</v>
      </c>
      <c r="I1072" s="76" t="s">
        <v>5239</v>
      </c>
      <c r="J1072" s="78">
        <v>-1280</v>
      </c>
    </row>
    <row r="1073" spans="1:10" x14ac:dyDescent="0.25">
      <c r="A1073" s="76"/>
      <c r="B1073" s="76"/>
      <c r="C1073" s="76" t="s">
        <v>5238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5237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285</v>
      </c>
      <c r="F1075" s="77">
        <v>40179</v>
      </c>
      <c r="G1075" s="76" t="s">
        <v>896</v>
      </c>
      <c r="H1075" s="76"/>
      <c r="I1075" s="76" t="s">
        <v>895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285</v>
      </c>
      <c r="F1076" s="77">
        <v>40209</v>
      </c>
      <c r="G1076" s="76" t="s">
        <v>894</v>
      </c>
      <c r="H1076" s="76"/>
      <c r="I1076" s="76" t="s">
        <v>893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285</v>
      </c>
      <c r="F1077" s="77">
        <v>40237</v>
      </c>
      <c r="G1077" s="76" t="s">
        <v>892</v>
      </c>
      <c r="H1077" s="76"/>
      <c r="I1077" s="76" t="s">
        <v>891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285</v>
      </c>
      <c r="F1078" s="77">
        <v>40268</v>
      </c>
      <c r="G1078" s="76" t="s">
        <v>944</v>
      </c>
      <c r="H1078" s="76"/>
      <c r="I1078" s="76" t="s">
        <v>943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285</v>
      </c>
      <c r="F1079" s="77">
        <v>40298</v>
      </c>
      <c r="G1079" s="76" t="s">
        <v>890</v>
      </c>
      <c r="H1079" s="76"/>
      <c r="I1079" s="76" t="s">
        <v>889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285</v>
      </c>
      <c r="F1080" s="77">
        <v>40329</v>
      </c>
      <c r="G1080" s="76" t="s">
        <v>942</v>
      </c>
      <c r="H1080" s="76"/>
      <c r="I1080" s="76" t="s">
        <v>941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285</v>
      </c>
      <c r="F1081" s="77">
        <v>40390</v>
      </c>
      <c r="G1081" s="76" t="s">
        <v>940</v>
      </c>
      <c r="H1081" s="76"/>
      <c r="I1081" s="76" t="s">
        <v>939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285</v>
      </c>
      <c r="F1082" s="77">
        <v>40451</v>
      </c>
      <c r="G1082" s="76" t="s">
        <v>888</v>
      </c>
      <c r="H1082" s="76"/>
      <c r="I1082" s="76" t="s">
        <v>887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285</v>
      </c>
      <c r="F1083" s="77">
        <v>40512</v>
      </c>
      <c r="G1083" s="76" t="s">
        <v>938</v>
      </c>
      <c r="H1083" s="76"/>
      <c r="I1083" s="76" t="s">
        <v>937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285</v>
      </c>
      <c r="F1084" s="77">
        <v>40543</v>
      </c>
      <c r="G1084" s="76" t="s">
        <v>541</v>
      </c>
      <c r="H1084" s="76"/>
      <c r="I1084" s="76" t="s">
        <v>540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285</v>
      </c>
      <c r="F1085" s="77">
        <v>40574</v>
      </c>
      <c r="G1085" s="76" t="s">
        <v>537</v>
      </c>
      <c r="H1085" s="76"/>
      <c r="I1085" s="76" t="s">
        <v>536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285</v>
      </c>
      <c r="F1086" s="77">
        <v>40633</v>
      </c>
      <c r="G1086" s="76" t="s">
        <v>1146</v>
      </c>
      <c r="H1086" s="76"/>
      <c r="I1086" s="76" t="s">
        <v>1145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285</v>
      </c>
      <c r="F1087" s="77">
        <v>40724</v>
      </c>
      <c r="G1087" s="76" t="s">
        <v>533</v>
      </c>
      <c r="H1087" s="76"/>
      <c r="I1087" s="76" t="s">
        <v>532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285</v>
      </c>
      <c r="F1088" s="77">
        <v>40724</v>
      </c>
      <c r="G1088" s="76" t="s">
        <v>875</v>
      </c>
      <c r="H1088" s="76"/>
      <c r="I1088" s="76" t="s">
        <v>874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285</v>
      </c>
      <c r="F1089" s="77">
        <v>40724</v>
      </c>
      <c r="G1089" s="76" t="s">
        <v>875</v>
      </c>
      <c r="H1089" s="76"/>
      <c r="I1089" s="76" t="s">
        <v>874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285</v>
      </c>
      <c r="F1090" s="77">
        <v>40755</v>
      </c>
      <c r="G1090" s="76" t="s">
        <v>531</v>
      </c>
      <c r="H1090" s="76"/>
      <c r="I1090" s="76" t="s">
        <v>530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285</v>
      </c>
      <c r="F1091" s="77">
        <v>40877</v>
      </c>
      <c r="G1091" s="76" t="s">
        <v>289</v>
      </c>
      <c r="H1091" s="76"/>
      <c r="I1091" s="76" t="s">
        <v>288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285</v>
      </c>
      <c r="F1092" s="77">
        <v>40877</v>
      </c>
      <c r="G1092" s="76" t="s">
        <v>529</v>
      </c>
      <c r="H1092" s="76"/>
      <c r="I1092" s="76" t="s">
        <v>528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40877</v>
      </c>
      <c r="G1093" s="76" t="s">
        <v>871</v>
      </c>
      <c r="H1093" s="76"/>
      <c r="I1093" s="76" t="s">
        <v>870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285</v>
      </c>
      <c r="F1094" s="77">
        <v>40908</v>
      </c>
      <c r="G1094" s="76" t="s">
        <v>2173</v>
      </c>
      <c r="H1094" s="76"/>
      <c r="I1094" s="76" t="s">
        <v>2172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285</v>
      </c>
      <c r="F1095" s="77">
        <v>40908</v>
      </c>
      <c r="G1095" s="76" t="s">
        <v>2173</v>
      </c>
      <c r="H1095" s="76"/>
      <c r="I1095" s="76" t="s">
        <v>2172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285</v>
      </c>
      <c r="F1096" s="77">
        <v>40939</v>
      </c>
      <c r="G1096" s="76" t="s">
        <v>525</v>
      </c>
      <c r="H1096" s="76"/>
      <c r="I1096" s="76" t="s">
        <v>524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285</v>
      </c>
      <c r="F1097" s="77">
        <v>40939</v>
      </c>
      <c r="G1097" s="76" t="s">
        <v>1793</v>
      </c>
      <c r="H1097" s="76"/>
      <c r="I1097" s="76" t="s">
        <v>1792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285</v>
      </c>
      <c r="F1098" s="77">
        <v>40999</v>
      </c>
      <c r="G1098" s="76" t="s">
        <v>521</v>
      </c>
      <c r="H1098" s="76"/>
      <c r="I1098" s="76" t="s">
        <v>520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285</v>
      </c>
      <c r="F1099" s="77">
        <v>41029</v>
      </c>
      <c r="G1099" s="76" t="s">
        <v>519</v>
      </c>
      <c r="H1099" s="76"/>
      <c r="I1099" s="76" t="s">
        <v>518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285</v>
      </c>
      <c r="F1100" s="77">
        <v>41060</v>
      </c>
      <c r="G1100" s="76" t="s">
        <v>1790</v>
      </c>
      <c r="H1100" s="76"/>
      <c r="I1100" s="76" t="s">
        <v>1791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285</v>
      </c>
      <c r="F1101" s="77">
        <v>41121</v>
      </c>
      <c r="G1101" s="76" t="s">
        <v>513</v>
      </c>
      <c r="H1101" s="76"/>
      <c r="I1101" s="76" t="s">
        <v>512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285</v>
      </c>
      <c r="F1102" s="77">
        <v>41121</v>
      </c>
      <c r="G1102" s="76" t="s">
        <v>1008</v>
      </c>
      <c r="H1102" s="76"/>
      <c r="I1102" s="76" t="s">
        <v>1007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285</v>
      </c>
      <c r="F1103" s="77">
        <v>41152</v>
      </c>
      <c r="G1103" s="76" t="s">
        <v>511</v>
      </c>
      <c r="H1103" s="76"/>
      <c r="I1103" s="76" t="s">
        <v>510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285</v>
      </c>
      <c r="F1104" s="77">
        <v>41152</v>
      </c>
      <c r="G1104" s="76" t="s">
        <v>950</v>
      </c>
      <c r="H1104" s="76"/>
      <c r="I1104" s="76" t="s">
        <v>949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285</v>
      </c>
      <c r="F1105" s="77">
        <v>41182</v>
      </c>
      <c r="G1105" s="76" t="s">
        <v>509</v>
      </c>
      <c r="H1105" s="76"/>
      <c r="I1105" s="76" t="s">
        <v>508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285</v>
      </c>
      <c r="F1106" s="77">
        <v>41213</v>
      </c>
      <c r="G1106" s="76" t="s">
        <v>507</v>
      </c>
      <c r="H1106" s="76"/>
      <c r="I1106" s="76" t="s">
        <v>506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285</v>
      </c>
      <c r="F1107" s="77">
        <v>41243</v>
      </c>
      <c r="G1107" s="76" t="s">
        <v>505</v>
      </c>
      <c r="H1107" s="76"/>
      <c r="I1107" s="76" t="s">
        <v>504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285</v>
      </c>
      <c r="F1108" s="77">
        <v>41243</v>
      </c>
      <c r="G1108" s="76" t="s">
        <v>1602</v>
      </c>
      <c r="H1108" s="76"/>
      <c r="I1108" s="76" t="s">
        <v>1601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285</v>
      </c>
      <c r="F1109" s="77">
        <v>41274</v>
      </c>
      <c r="G1109" s="76" t="s">
        <v>503</v>
      </c>
      <c r="H1109" s="76"/>
      <c r="I1109" s="76" t="s">
        <v>502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285</v>
      </c>
      <c r="F1110" s="77">
        <v>41305</v>
      </c>
      <c r="G1110" s="76" t="s">
        <v>1521</v>
      </c>
      <c r="H1110" s="76"/>
      <c r="I1110" s="76" t="s">
        <v>1520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285</v>
      </c>
      <c r="F1111" s="77">
        <v>41333</v>
      </c>
      <c r="G1111" s="76" t="s">
        <v>499</v>
      </c>
      <c r="H1111" s="76"/>
      <c r="I1111" s="76" t="s">
        <v>498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285</v>
      </c>
      <c r="F1112" s="77">
        <v>41333</v>
      </c>
      <c r="G1112" s="76" t="s">
        <v>1519</v>
      </c>
      <c r="H1112" s="76"/>
      <c r="I1112" s="76" t="s">
        <v>1518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285</v>
      </c>
      <c r="F1113" s="77">
        <v>41333</v>
      </c>
      <c r="G1113" s="76" t="s">
        <v>1786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285</v>
      </c>
      <c r="F1114" s="77">
        <v>41364</v>
      </c>
      <c r="G1114" s="76" t="s">
        <v>497</v>
      </c>
      <c r="H1114" s="76"/>
      <c r="I1114" s="76" t="s">
        <v>496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285</v>
      </c>
      <c r="F1115" s="77">
        <v>41394</v>
      </c>
      <c r="G1115" s="76" t="s">
        <v>495</v>
      </c>
      <c r="H1115" s="76"/>
      <c r="I1115" s="76" t="s">
        <v>494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285</v>
      </c>
      <c r="F1116" s="77">
        <v>41425</v>
      </c>
      <c r="G1116" s="76" t="s">
        <v>493</v>
      </c>
      <c r="H1116" s="76"/>
      <c r="I1116" s="76" t="s">
        <v>492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285</v>
      </c>
      <c r="F1117" s="77">
        <v>41425</v>
      </c>
      <c r="G1117" s="76" t="s">
        <v>1785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285</v>
      </c>
      <c r="F1118" s="77">
        <v>41455</v>
      </c>
      <c r="G1118" s="76" t="s">
        <v>491</v>
      </c>
      <c r="H1118" s="76"/>
      <c r="I1118" s="76" t="s">
        <v>490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285</v>
      </c>
      <c r="F1119" s="77">
        <v>41455</v>
      </c>
      <c r="G1119" s="76" t="s">
        <v>1237</v>
      </c>
      <c r="H1119" s="76"/>
      <c r="I1119" s="76" t="s">
        <v>1236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285</v>
      </c>
      <c r="F1120" s="77">
        <v>41486</v>
      </c>
      <c r="G1120" s="76" t="s">
        <v>591</v>
      </c>
      <c r="H1120" s="76"/>
      <c r="I1120" s="76" t="s">
        <v>590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285</v>
      </c>
      <c r="F1121" s="77">
        <v>41486</v>
      </c>
      <c r="G1121" s="76" t="s">
        <v>1235</v>
      </c>
      <c r="H1121" s="76"/>
      <c r="I1121" s="76" t="s">
        <v>1234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285</v>
      </c>
      <c r="F1122" s="77">
        <v>41517</v>
      </c>
      <c r="G1122" s="76" t="s">
        <v>489</v>
      </c>
      <c r="H1122" s="76"/>
      <c r="I1122" s="76" t="s">
        <v>488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285</v>
      </c>
      <c r="F1123" s="77">
        <v>41517</v>
      </c>
      <c r="G1123" s="76" t="s">
        <v>825</v>
      </c>
      <c r="H1123" s="76"/>
      <c r="I1123" s="76" t="s">
        <v>824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285</v>
      </c>
      <c r="F1124" s="77">
        <v>41547</v>
      </c>
      <c r="G1124" s="76" t="s">
        <v>487</v>
      </c>
      <c r="H1124" s="76"/>
      <c r="I1124" s="76" t="s">
        <v>486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285</v>
      </c>
      <c r="F1125" s="77">
        <v>41547</v>
      </c>
      <c r="G1125" s="76" t="s">
        <v>823</v>
      </c>
      <c r="H1125" s="76"/>
      <c r="I1125" s="76" t="s">
        <v>822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285</v>
      </c>
      <c r="F1126" s="77">
        <v>41578</v>
      </c>
      <c r="G1126" s="76" t="s">
        <v>485</v>
      </c>
      <c r="H1126" s="76"/>
      <c r="I1126" s="76" t="s">
        <v>484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285</v>
      </c>
      <c r="F1127" s="77">
        <v>41578</v>
      </c>
      <c r="G1127" s="76" t="s">
        <v>821</v>
      </c>
      <c r="H1127" s="76"/>
      <c r="I1127" s="76" t="s">
        <v>820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285</v>
      </c>
      <c r="F1128" s="77">
        <v>41608</v>
      </c>
      <c r="G1128" s="76" t="s">
        <v>483</v>
      </c>
      <c r="H1128" s="76"/>
      <c r="I1128" s="76" t="s">
        <v>482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285</v>
      </c>
      <c r="F1129" s="77">
        <v>41608</v>
      </c>
      <c r="G1129" s="76" t="s">
        <v>817</v>
      </c>
      <c r="H1129" s="76"/>
      <c r="I1129" s="76" t="s">
        <v>816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285</v>
      </c>
      <c r="F1130" s="77">
        <v>41698</v>
      </c>
      <c r="G1130" s="76" t="s">
        <v>477</v>
      </c>
      <c r="H1130" s="76"/>
      <c r="I1130" s="76" t="s">
        <v>476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285</v>
      </c>
      <c r="F1131" s="77">
        <v>41702</v>
      </c>
      <c r="G1131" s="76" t="s">
        <v>4562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296</v>
      </c>
      <c r="F1132" s="77">
        <v>41708</v>
      </c>
      <c r="G1132" s="76"/>
      <c r="H1132" s="76" t="s">
        <v>2473</v>
      </c>
      <c r="I1132" s="76" t="s">
        <v>5236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296</v>
      </c>
      <c r="F1133" s="77">
        <v>41757</v>
      </c>
      <c r="G1133" s="76"/>
      <c r="H1133" s="76" t="s">
        <v>5167</v>
      </c>
      <c r="I1133" s="76" t="s">
        <v>5235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285</v>
      </c>
      <c r="F1134" s="77">
        <v>41759</v>
      </c>
      <c r="G1134" s="76" t="s">
        <v>471</v>
      </c>
      <c r="H1134" s="76"/>
      <c r="I1134" s="76" t="s">
        <v>470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446</v>
      </c>
      <c r="F1135" s="77">
        <v>41764</v>
      </c>
      <c r="G1135" s="76"/>
      <c r="H1135" s="76" t="s">
        <v>3258</v>
      </c>
      <c r="I1135" s="76" t="s">
        <v>3930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296</v>
      </c>
      <c r="F1136" s="77">
        <v>41820</v>
      </c>
      <c r="G1136" s="76"/>
      <c r="H1136" s="76" t="s">
        <v>323</v>
      </c>
      <c r="I1136" s="76" t="s">
        <v>860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285</v>
      </c>
      <c r="F1137" s="77">
        <v>41820</v>
      </c>
      <c r="G1137" s="76" t="s">
        <v>769</v>
      </c>
      <c r="H1137" s="76"/>
      <c r="I1137" s="76" t="s">
        <v>768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285</v>
      </c>
      <c r="F1138" s="77">
        <v>41820</v>
      </c>
      <c r="G1138" s="76" t="s">
        <v>1368</v>
      </c>
      <c r="H1138" s="76"/>
      <c r="I1138" s="76" t="s">
        <v>5234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285</v>
      </c>
      <c r="F1139" s="77">
        <v>41851</v>
      </c>
      <c r="G1139" s="76" t="s">
        <v>469</v>
      </c>
      <c r="H1139" s="76"/>
      <c r="I1139" s="76" t="s">
        <v>468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296</v>
      </c>
      <c r="F1140" s="77">
        <v>41855</v>
      </c>
      <c r="G1140" s="76"/>
      <c r="H1140" s="76" t="s">
        <v>5167</v>
      </c>
      <c r="I1140" s="76" t="s">
        <v>5233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285</v>
      </c>
      <c r="F1141" s="77">
        <v>41882</v>
      </c>
      <c r="G1141" s="76" t="s">
        <v>467</v>
      </c>
      <c r="H1141" s="76"/>
      <c r="I1141" s="76" t="s">
        <v>466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285</v>
      </c>
      <c r="F1142" s="77">
        <v>41912</v>
      </c>
      <c r="G1142" s="76" t="s">
        <v>287</v>
      </c>
      <c r="H1142" s="76"/>
      <c r="I1142" s="76" t="s">
        <v>286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285</v>
      </c>
      <c r="F1143" s="77">
        <v>41943</v>
      </c>
      <c r="G1143" s="76" t="s">
        <v>465</v>
      </c>
      <c r="H1143" s="76"/>
      <c r="I1143" s="76" t="s">
        <v>464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285</v>
      </c>
      <c r="F1144" s="77">
        <v>41943</v>
      </c>
      <c r="G1144" s="76" t="s">
        <v>5232</v>
      </c>
      <c r="H1144" s="76"/>
      <c r="I1144" s="76" t="s">
        <v>5231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285</v>
      </c>
      <c r="F1145" s="77">
        <v>41973</v>
      </c>
      <c r="G1145" s="76" t="s">
        <v>462</v>
      </c>
      <c r="H1145" s="76"/>
      <c r="I1145" s="76" t="s">
        <v>461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285</v>
      </c>
      <c r="F1146" s="77">
        <v>41996</v>
      </c>
      <c r="G1146" s="76" t="s">
        <v>5230</v>
      </c>
      <c r="H1146" s="76" t="s">
        <v>5229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296</v>
      </c>
      <c r="F1147" s="77">
        <v>42004</v>
      </c>
      <c r="G1147" s="76"/>
      <c r="H1147" s="76" t="s">
        <v>5167</v>
      </c>
      <c r="I1147" s="76" t="s">
        <v>5228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285</v>
      </c>
      <c r="F1148" s="77">
        <v>42035</v>
      </c>
      <c r="G1148" s="76" t="s">
        <v>754</v>
      </c>
      <c r="H1148" s="76"/>
      <c r="I1148" s="76" t="s">
        <v>753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285</v>
      </c>
      <c r="F1149" s="77">
        <v>42063</v>
      </c>
      <c r="G1149" s="76" t="s">
        <v>457</v>
      </c>
      <c r="H1149" s="76"/>
      <c r="I1149" s="76" t="s">
        <v>456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296</v>
      </c>
      <c r="F1150" s="77">
        <v>42093</v>
      </c>
      <c r="G1150" s="76"/>
      <c r="H1150" s="76" t="s">
        <v>5167</v>
      </c>
      <c r="I1150" s="76" t="s">
        <v>5227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285</v>
      </c>
      <c r="F1151" s="77">
        <v>42094</v>
      </c>
      <c r="G1151" s="76" t="s">
        <v>452</v>
      </c>
      <c r="H1151" s="76"/>
      <c r="I1151" s="76" t="s">
        <v>451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285</v>
      </c>
      <c r="F1152" s="77">
        <v>42155</v>
      </c>
      <c r="G1152" s="76" t="s">
        <v>752</v>
      </c>
      <c r="H1152" s="76"/>
      <c r="I1152" s="76" t="s">
        <v>751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296</v>
      </c>
      <c r="F1153" s="77">
        <v>42170</v>
      </c>
      <c r="G1153" s="76"/>
      <c r="H1153" s="76" t="s">
        <v>5167</v>
      </c>
      <c r="I1153" s="76" t="s">
        <v>5226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296</v>
      </c>
      <c r="F1154" s="77">
        <v>42170</v>
      </c>
      <c r="G1154" s="76"/>
      <c r="H1154" s="76" t="s">
        <v>5167</v>
      </c>
      <c r="I1154" s="76" t="s">
        <v>5225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285</v>
      </c>
      <c r="F1155" s="77">
        <v>42185</v>
      </c>
      <c r="G1155" s="76" t="s">
        <v>443</v>
      </c>
      <c r="H1155" s="76"/>
      <c r="I1155" s="76" t="s">
        <v>442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285</v>
      </c>
      <c r="F1156" s="77">
        <v>42233</v>
      </c>
      <c r="G1156" s="76" t="s">
        <v>2874</v>
      </c>
      <c r="H1156" s="76"/>
      <c r="I1156" s="76" t="s">
        <v>2873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285</v>
      </c>
      <c r="F1157" s="77">
        <v>42247</v>
      </c>
      <c r="G1157" s="76" t="s">
        <v>440</v>
      </c>
      <c r="H1157" s="76"/>
      <c r="I1157" s="76" t="s">
        <v>439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285</v>
      </c>
      <c r="F1158" s="77">
        <v>42264</v>
      </c>
      <c r="G1158" s="76" t="s">
        <v>2167</v>
      </c>
      <c r="H1158" s="76"/>
      <c r="I1158" s="76" t="s">
        <v>2166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3333</v>
      </c>
      <c r="F1159" s="77">
        <v>42268</v>
      </c>
      <c r="G1159" s="76"/>
      <c r="H1159" s="76" t="s">
        <v>2921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285</v>
      </c>
      <c r="F1160" s="77">
        <v>42277</v>
      </c>
      <c r="G1160" s="76" t="s">
        <v>438</v>
      </c>
      <c r="H1160" s="76"/>
      <c r="I1160" s="76" t="s">
        <v>437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285</v>
      </c>
      <c r="F1161" s="77">
        <v>42308</v>
      </c>
      <c r="G1161" s="76" t="s">
        <v>436</v>
      </c>
      <c r="H1161" s="76"/>
      <c r="I1161" s="76" t="s">
        <v>435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285</v>
      </c>
      <c r="F1162" s="77">
        <v>42369</v>
      </c>
      <c r="G1162" s="76" t="s">
        <v>3162</v>
      </c>
      <c r="H1162" s="76"/>
      <c r="I1162" s="76" t="s">
        <v>5224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296</v>
      </c>
      <c r="F1163" s="77">
        <v>42397</v>
      </c>
      <c r="G1163" s="76"/>
      <c r="H1163" s="76" t="s">
        <v>5223</v>
      </c>
      <c r="I1163" s="76" t="s">
        <v>5222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285</v>
      </c>
      <c r="F1164" s="77">
        <v>42429</v>
      </c>
      <c r="G1164" s="76" t="s">
        <v>427</v>
      </c>
      <c r="H1164" s="76"/>
      <c r="I1164" s="76" t="s">
        <v>394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285</v>
      </c>
      <c r="F1165" s="77">
        <v>42490</v>
      </c>
      <c r="G1165" s="76" t="s">
        <v>423</v>
      </c>
      <c r="H1165" s="76"/>
      <c r="I1165" s="76" t="s">
        <v>422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296</v>
      </c>
      <c r="F1166" s="77">
        <v>42492</v>
      </c>
      <c r="G1166" s="76"/>
      <c r="H1166" s="76" t="s">
        <v>5167</v>
      </c>
      <c r="I1166" s="76" t="s">
        <v>424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285</v>
      </c>
      <c r="F1167" s="77">
        <v>42499</v>
      </c>
      <c r="G1167" s="76" t="s">
        <v>1717</v>
      </c>
      <c r="H1167" s="76" t="s">
        <v>3184</v>
      </c>
      <c r="I1167" s="76" t="s">
        <v>3183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637</v>
      </c>
      <c r="F1168" s="77">
        <v>42513</v>
      </c>
      <c r="G1168" s="76"/>
      <c r="H1168" s="76"/>
      <c r="I1168" s="76" t="s">
        <v>5220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637</v>
      </c>
      <c r="F1169" s="77">
        <v>42513</v>
      </c>
      <c r="G1169" s="76"/>
      <c r="H1169" s="76"/>
      <c r="I1169" s="76" t="s">
        <v>681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637</v>
      </c>
      <c r="F1170" s="77">
        <v>42513</v>
      </c>
      <c r="G1170" s="76"/>
      <c r="H1170" s="76"/>
      <c r="I1170" s="76" t="s">
        <v>5220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637</v>
      </c>
      <c r="F1171" s="77">
        <v>42513</v>
      </c>
      <c r="G1171" s="76"/>
      <c r="H1171" s="76"/>
      <c r="I1171" s="76" t="s">
        <v>681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637</v>
      </c>
      <c r="F1172" s="77">
        <v>42517</v>
      </c>
      <c r="G1172" s="76"/>
      <c r="H1172" s="76"/>
      <c r="I1172" s="76" t="s">
        <v>5220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637</v>
      </c>
      <c r="F1173" s="77">
        <v>42517</v>
      </c>
      <c r="G1173" s="76"/>
      <c r="H1173" s="76"/>
      <c r="I1173" s="76" t="s">
        <v>681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285</v>
      </c>
      <c r="F1174" s="77">
        <v>42521</v>
      </c>
      <c r="G1174" s="76" t="s">
        <v>420</v>
      </c>
      <c r="H1174" s="76"/>
      <c r="I1174" s="76" t="s">
        <v>419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276</v>
      </c>
      <c r="F1175" s="77">
        <v>42521</v>
      </c>
      <c r="G1175" s="76"/>
      <c r="H1175" s="76" t="s">
        <v>5215</v>
      </c>
      <c r="I1175" s="76" t="s">
        <v>5221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637</v>
      </c>
      <c r="F1176" s="77">
        <v>42521</v>
      </c>
      <c r="G1176" s="76"/>
      <c r="H1176" s="76"/>
      <c r="I1176" s="76" t="s">
        <v>5220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637</v>
      </c>
      <c r="F1177" s="77">
        <v>42521</v>
      </c>
      <c r="G1177" s="76"/>
      <c r="H1177" s="76"/>
      <c r="I1177" s="76" t="s">
        <v>681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637</v>
      </c>
      <c r="F1178" s="77">
        <v>42521</v>
      </c>
      <c r="G1178" s="76"/>
      <c r="H1178" s="76"/>
      <c r="I1178" s="76" t="s">
        <v>5220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637</v>
      </c>
      <c r="F1179" s="77">
        <v>42521</v>
      </c>
      <c r="G1179" s="76"/>
      <c r="H1179" s="76"/>
      <c r="I1179" s="76" t="s">
        <v>681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637</v>
      </c>
      <c r="F1180" s="77">
        <v>42521</v>
      </c>
      <c r="G1180" s="76"/>
      <c r="H1180" s="76"/>
      <c r="I1180" s="76" t="s">
        <v>5220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637</v>
      </c>
      <c r="F1181" s="77">
        <v>42521</v>
      </c>
      <c r="G1181" s="76"/>
      <c r="H1181" s="76"/>
      <c r="I1181" s="76" t="s">
        <v>681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637</v>
      </c>
      <c r="F1182" s="77">
        <v>42524</v>
      </c>
      <c r="G1182" s="76"/>
      <c r="H1182" s="76"/>
      <c r="I1182" s="76" t="s">
        <v>5219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637</v>
      </c>
      <c r="F1183" s="77">
        <v>42524</v>
      </c>
      <c r="G1183" s="76"/>
      <c r="H1183" s="76"/>
      <c r="I1183" s="76" t="s">
        <v>681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637</v>
      </c>
      <c r="F1184" s="77">
        <v>42527</v>
      </c>
      <c r="G1184" s="76"/>
      <c r="H1184" s="76"/>
      <c r="I1184" s="76" t="s">
        <v>5219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637</v>
      </c>
      <c r="F1185" s="77">
        <v>42527</v>
      </c>
      <c r="G1185" s="76"/>
      <c r="H1185" s="76"/>
      <c r="I1185" s="76" t="s">
        <v>681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637</v>
      </c>
      <c r="F1186" s="77">
        <v>42527</v>
      </c>
      <c r="G1186" s="76"/>
      <c r="H1186" s="76"/>
      <c r="I1186" s="76" t="s">
        <v>5219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637</v>
      </c>
      <c r="F1187" s="77">
        <v>42527</v>
      </c>
      <c r="G1187" s="76"/>
      <c r="H1187" s="76"/>
      <c r="I1187" s="76" t="s">
        <v>681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637</v>
      </c>
      <c r="F1188" s="77">
        <v>42534</v>
      </c>
      <c r="G1188" s="76"/>
      <c r="H1188" s="76"/>
      <c r="I1188" s="76" t="s">
        <v>115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637</v>
      </c>
      <c r="F1189" s="77">
        <v>42534</v>
      </c>
      <c r="G1189" s="76"/>
      <c r="H1189" s="76"/>
      <c r="I1189" s="76" t="s">
        <v>681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637</v>
      </c>
      <c r="F1190" s="77">
        <v>42534</v>
      </c>
      <c r="G1190" s="76"/>
      <c r="H1190" s="76"/>
      <c r="I1190" s="76" t="s">
        <v>5219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637</v>
      </c>
      <c r="F1191" s="77">
        <v>42534</v>
      </c>
      <c r="G1191" s="76"/>
      <c r="H1191" s="76"/>
      <c r="I1191" s="76" t="s">
        <v>681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637</v>
      </c>
      <c r="F1192" s="77">
        <v>42534</v>
      </c>
      <c r="G1192" s="76"/>
      <c r="H1192" s="76"/>
      <c r="I1192" s="76" t="s">
        <v>5219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637</v>
      </c>
      <c r="F1193" s="77">
        <v>42534</v>
      </c>
      <c r="G1193" s="76"/>
      <c r="H1193" s="76"/>
      <c r="I1193" s="76" t="s">
        <v>681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637</v>
      </c>
      <c r="F1194" s="77">
        <v>42536</v>
      </c>
      <c r="G1194" s="76"/>
      <c r="H1194" s="76"/>
      <c r="I1194" s="76" t="s">
        <v>5220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637</v>
      </c>
      <c r="F1195" s="77">
        <v>42536</v>
      </c>
      <c r="G1195" s="76"/>
      <c r="H1195" s="76"/>
      <c r="I1195" s="76" t="s">
        <v>681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637</v>
      </c>
      <c r="F1196" s="77">
        <v>42538</v>
      </c>
      <c r="G1196" s="76"/>
      <c r="H1196" s="76"/>
      <c r="I1196" s="76" t="s">
        <v>5220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637</v>
      </c>
      <c r="F1197" s="77">
        <v>42538</v>
      </c>
      <c r="G1197" s="76"/>
      <c r="H1197" s="76"/>
      <c r="I1197" s="76" t="s">
        <v>681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637</v>
      </c>
      <c r="F1198" s="77">
        <v>42541</v>
      </c>
      <c r="G1198" s="76"/>
      <c r="H1198" s="76"/>
      <c r="I1198" s="76" t="s">
        <v>5220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637</v>
      </c>
      <c r="F1199" s="77">
        <v>42541</v>
      </c>
      <c r="G1199" s="76"/>
      <c r="H1199" s="76"/>
      <c r="I1199" s="76" t="s">
        <v>681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637</v>
      </c>
      <c r="F1200" s="77">
        <v>42541</v>
      </c>
      <c r="G1200" s="76"/>
      <c r="H1200" s="76"/>
      <c r="I1200" s="76" t="s">
        <v>5220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637</v>
      </c>
      <c r="F1201" s="77">
        <v>42541</v>
      </c>
      <c r="G1201" s="76"/>
      <c r="H1201" s="76"/>
      <c r="I1201" s="76" t="s">
        <v>681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637</v>
      </c>
      <c r="F1202" s="77">
        <v>42544</v>
      </c>
      <c r="G1202" s="76"/>
      <c r="H1202" s="76"/>
      <c r="I1202" s="76" t="s">
        <v>5219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637</v>
      </c>
      <c r="F1203" s="77">
        <v>42544</v>
      </c>
      <c r="G1203" s="76"/>
      <c r="H1203" s="76"/>
      <c r="I1203" s="76" t="s">
        <v>681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637</v>
      </c>
      <c r="F1204" s="77">
        <v>42545</v>
      </c>
      <c r="G1204" s="76"/>
      <c r="H1204" s="76"/>
      <c r="I1204" s="76" t="s">
        <v>5219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637</v>
      </c>
      <c r="F1205" s="77">
        <v>42545</v>
      </c>
      <c r="G1205" s="76"/>
      <c r="H1205" s="76"/>
      <c r="I1205" s="76" t="s">
        <v>681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276</v>
      </c>
      <c r="F1206" s="77">
        <v>42551</v>
      </c>
      <c r="G1206" s="76"/>
      <c r="H1206" s="76" t="s">
        <v>5215</v>
      </c>
      <c r="I1206" s="76" t="s">
        <v>5218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285</v>
      </c>
      <c r="F1207" s="77">
        <v>42551</v>
      </c>
      <c r="G1207" s="76" t="s">
        <v>418</v>
      </c>
      <c r="H1207" s="76"/>
      <c r="I1207" s="76" t="s">
        <v>417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296</v>
      </c>
      <c r="F1208" s="77">
        <v>42569</v>
      </c>
      <c r="G1208" s="76"/>
      <c r="H1208" s="76" t="s">
        <v>5167</v>
      </c>
      <c r="I1208" s="76" t="s">
        <v>5217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637</v>
      </c>
      <c r="F1209" s="77">
        <v>42569</v>
      </c>
      <c r="G1209" s="76"/>
      <c r="H1209" s="76"/>
      <c r="I1209" s="76" t="s">
        <v>115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637</v>
      </c>
      <c r="F1210" s="77">
        <v>42569</v>
      </c>
      <c r="G1210" s="76"/>
      <c r="H1210" s="76"/>
      <c r="I1210" s="76" t="s">
        <v>5216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637</v>
      </c>
      <c r="F1211" s="77">
        <v>42571</v>
      </c>
      <c r="G1211" s="76"/>
      <c r="H1211" s="76"/>
      <c r="I1211" s="76" t="s">
        <v>115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637</v>
      </c>
      <c r="F1212" s="77">
        <v>42571</v>
      </c>
      <c r="G1212" s="76"/>
      <c r="H1212" s="76"/>
      <c r="I1212" s="76" t="s">
        <v>681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285</v>
      </c>
      <c r="F1213" s="77">
        <v>42582</v>
      </c>
      <c r="G1213" s="76" t="s">
        <v>415</v>
      </c>
      <c r="H1213" s="76"/>
      <c r="I1213" s="76" t="s">
        <v>414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276</v>
      </c>
      <c r="F1214" s="77">
        <v>42582</v>
      </c>
      <c r="G1214" s="76"/>
      <c r="H1214" s="76" t="s">
        <v>5215</v>
      </c>
      <c r="I1214" s="76" t="s">
        <v>5214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276</v>
      </c>
      <c r="F1215" s="77">
        <v>42583</v>
      </c>
      <c r="G1215" s="76"/>
      <c r="H1215" s="76" t="s">
        <v>5213</v>
      </c>
      <c r="I1215" s="76" t="s">
        <v>5212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337</v>
      </c>
      <c r="F1216" s="77">
        <v>42590</v>
      </c>
      <c r="G1216" s="76" t="s">
        <v>3005</v>
      </c>
      <c r="H1216" s="76" t="s">
        <v>5211</v>
      </c>
      <c r="I1216" s="76" t="s">
        <v>5210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637</v>
      </c>
      <c r="F1217" s="77">
        <v>42611</v>
      </c>
      <c r="G1217" s="76"/>
      <c r="H1217" s="76" t="s">
        <v>335</v>
      </c>
      <c r="I1217" s="76" t="s">
        <v>857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637</v>
      </c>
      <c r="F1218" s="77">
        <v>42611</v>
      </c>
      <c r="G1218" s="76"/>
      <c r="H1218" s="76"/>
      <c r="I1218" s="76" t="s">
        <v>681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285</v>
      </c>
      <c r="F1219" s="77">
        <v>42613</v>
      </c>
      <c r="G1219" s="76" t="s">
        <v>413</v>
      </c>
      <c r="H1219" s="76"/>
      <c r="I1219" s="76" t="s">
        <v>412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285</v>
      </c>
      <c r="F1220" s="77">
        <v>42621</v>
      </c>
      <c r="G1220" s="76" t="s">
        <v>4409</v>
      </c>
      <c r="H1220" s="76" t="s">
        <v>4337</v>
      </c>
      <c r="I1220" s="76" t="s">
        <v>1588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296</v>
      </c>
      <c r="F1221" s="77">
        <v>42625</v>
      </c>
      <c r="G1221" s="76"/>
      <c r="H1221" s="76" t="s">
        <v>5167</v>
      </c>
      <c r="I1221" s="76" t="s">
        <v>5209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285</v>
      </c>
      <c r="F1222" s="77">
        <v>42643</v>
      </c>
      <c r="G1222" s="76" t="s">
        <v>409</v>
      </c>
      <c r="H1222" s="76"/>
      <c r="I1222" s="76" t="s">
        <v>408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285</v>
      </c>
      <c r="F1223" s="77">
        <v>42675</v>
      </c>
      <c r="G1223" s="76" t="s">
        <v>406</v>
      </c>
      <c r="H1223" s="76"/>
      <c r="I1223" s="76" t="s">
        <v>405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296</v>
      </c>
      <c r="F1224" s="77">
        <v>42682</v>
      </c>
      <c r="G1224" s="76"/>
      <c r="H1224" s="76" t="s">
        <v>5208</v>
      </c>
      <c r="I1224" s="76" t="s">
        <v>5207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296</v>
      </c>
      <c r="F1225" s="77">
        <v>42684</v>
      </c>
      <c r="G1225" s="76"/>
      <c r="H1225" s="76" t="s">
        <v>5167</v>
      </c>
      <c r="I1225" s="76" t="s">
        <v>5206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285</v>
      </c>
      <c r="F1226" s="77">
        <v>42704</v>
      </c>
      <c r="G1226" s="76" t="s">
        <v>807</v>
      </c>
      <c r="H1226" s="76"/>
      <c r="I1226" s="76" t="s">
        <v>806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296</v>
      </c>
      <c r="F1227" s="77">
        <v>42705</v>
      </c>
      <c r="G1227" s="76"/>
      <c r="H1227" s="76" t="s">
        <v>5205</v>
      </c>
      <c r="I1227" s="76" t="s">
        <v>5204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285</v>
      </c>
      <c r="F1228" s="77">
        <v>42735</v>
      </c>
      <c r="G1228" s="76" t="s">
        <v>402</v>
      </c>
      <c r="H1228" s="76"/>
      <c r="I1228" s="76" t="s">
        <v>401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285</v>
      </c>
      <c r="F1229" s="77">
        <v>42735</v>
      </c>
      <c r="G1229" s="76" t="s">
        <v>400</v>
      </c>
      <c r="H1229" s="76"/>
      <c r="I1229" s="76" t="s">
        <v>5203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285</v>
      </c>
      <c r="F1230" s="77">
        <v>42766</v>
      </c>
      <c r="G1230" s="76" t="s">
        <v>398</v>
      </c>
      <c r="H1230" s="76"/>
      <c r="I1230" s="76" t="s">
        <v>397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285</v>
      </c>
      <c r="F1231" s="77">
        <v>42767</v>
      </c>
      <c r="G1231" s="76" t="s">
        <v>284</v>
      </c>
      <c r="H1231" s="76"/>
      <c r="I1231" s="76" t="s">
        <v>283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285</v>
      </c>
      <c r="F1232" s="77">
        <v>42774</v>
      </c>
      <c r="G1232" s="76" t="s">
        <v>5202</v>
      </c>
      <c r="H1232" s="76" t="s">
        <v>2921</v>
      </c>
      <c r="I1232" s="76" t="s">
        <v>1588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285</v>
      </c>
      <c r="F1233" s="77">
        <v>42794</v>
      </c>
      <c r="G1233" s="76" t="s">
        <v>395</v>
      </c>
      <c r="H1233" s="76"/>
      <c r="I1233" s="76" t="s">
        <v>394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276</v>
      </c>
      <c r="F1234" s="77">
        <v>42813</v>
      </c>
      <c r="G1234" s="76"/>
      <c r="H1234" s="76" t="s">
        <v>5167</v>
      </c>
      <c r="I1234" s="76" t="s">
        <v>5201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276</v>
      </c>
      <c r="F1235" s="77">
        <v>42813</v>
      </c>
      <c r="G1235" s="76"/>
      <c r="H1235" s="76" t="s">
        <v>5167</v>
      </c>
      <c r="I1235" s="76" t="s">
        <v>5200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285</v>
      </c>
      <c r="F1236" s="77">
        <v>42825</v>
      </c>
      <c r="G1236" s="76" t="s">
        <v>391</v>
      </c>
      <c r="H1236" s="76"/>
      <c r="I1236" s="76" t="s">
        <v>390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285</v>
      </c>
      <c r="F1237" s="77">
        <v>42855</v>
      </c>
      <c r="G1237" s="76" t="s">
        <v>388</v>
      </c>
      <c r="H1237" s="76"/>
      <c r="I1237" s="76" t="s">
        <v>387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285</v>
      </c>
      <c r="F1238" s="77">
        <v>42886</v>
      </c>
      <c r="G1238" s="76" t="s">
        <v>680</v>
      </c>
      <c r="H1238" s="76"/>
      <c r="I1238" s="76" t="s">
        <v>679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276</v>
      </c>
      <c r="F1239" s="77">
        <v>42905</v>
      </c>
      <c r="G1239" s="76"/>
      <c r="H1239" s="76" t="s">
        <v>2381</v>
      </c>
      <c r="I1239" s="76" t="s">
        <v>5199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276</v>
      </c>
      <c r="F1240" s="77">
        <v>43012</v>
      </c>
      <c r="G1240" s="76" t="s">
        <v>5198</v>
      </c>
      <c r="H1240" s="76" t="s">
        <v>5150</v>
      </c>
      <c r="I1240" s="76" t="s">
        <v>5197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276</v>
      </c>
      <c r="F1241" s="77">
        <v>43013</v>
      </c>
      <c r="G1241" s="76" t="s">
        <v>5196</v>
      </c>
      <c r="H1241" s="76" t="s">
        <v>5176</v>
      </c>
      <c r="I1241" s="76" t="s">
        <v>5195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276</v>
      </c>
      <c r="F1242" s="77">
        <v>43028</v>
      </c>
      <c r="G1242" s="76" t="s">
        <v>5194</v>
      </c>
      <c r="H1242" s="76" t="s">
        <v>5193</v>
      </c>
      <c r="I1242" s="76" t="s">
        <v>5192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276</v>
      </c>
      <c r="F1243" s="77">
        <v>43044</v>
      </c>
      <c r="G1243" s="76" t="s">
        <v>5191</v>
      </c>
      <c r="H1243" s="76" t="s">
        <v>5167</v>
      </c>
      <c r="I1243" s="76" t="s">
        <v>1607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276</v>
      </c>
      <c r="F1244" s="77">
        <v>43056</v>
      </c>
      <c r="G1244" s="76" t="s">
        <v>5190</v>
      </c>
      <c r="H1244" s="76" t="s">
        <v>5150</v>
      </c>
      <c r="I1244" s="76" t="s">
        <v>5164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337</v>
      </c>
      <c r="F1245" s="77">
        <v>43073</v>
      </c>
      <c r="G1245" s="76" t="s">
        <v>5189</v>
      </c>
      <c r="H1245" s="76" t="s">
        <v>5147</v>
      </c>
      <c r="I1245" s="76" t="s">
        <v>5188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276</v>
      </c>
      <c r="F1246" s="77">
        <v>43100</v>
      </c>
      <c r="G1246" s="76" t="s">
        <v>1994</v>
      </c>
      <c r="H1246" s="76" t="s">
        <v>323</v>
      </c>
      <c r="I1246" s="76" t="s">
        <v>5187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637</v>
      </c>
      <c r="F1247" s="77">
        <v>43131</v>
      </c>
      <c r="G1247" s="76"/>
      <c r="H1247" s="76"/>
      <c r="I1247" s="76" t="s">
        <v>5186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637</v>
      </c>
      <c r="F1248" s="77">
        <v>43131</v>
      </c>
      <c r="G1248" s="76"/>
      <c r="H1248" s="76"/>
      <c r="I1248" s="76" t="s">
        <v>5185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276</v>
      </c>
      <c r="F1249" s="77">
        <v>43159</v>
      </c>
      <c r="G1249" s="76" t="s">
        <v>5184</v>
      </c>
      <c r="H1249" s="76" t="s">
        <v>5183</v>
      </c>
      <c r="I1249" s="76" t="s">
        <v>5182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337</v>
      </c>
      <c r="F1250" s="77">
        <v>43179</v>
      </c>
      <c r="G1250" s="76" t="s">
        <v>4783</v>
      </c>
      <c r="H1250" s="76" t="s">
        <v>2921</v>
      </c>
      <c r="I1250" s="76" t="s">
        <v>5181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276</v>
      </c>
      <c r="F1251" s="77">
        <v>43231</v>
      </c>
      <c r="G1251" s="76" t="s">
        <v>5180</v>
      </c>
      <c r="H1251" s="76" t="s">
        <v>5167</v>
      </c>
      <c r="I1251" s="76" t="s">
        <v>5173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276</v>
      </c>
      <c r="F1252" s="77">
        <v>43231</v>
      </c>
      <c r="G1252" s="76" t="s">
        <v>5179</v>
      </c>
      <c r="H1252" s="76" t="s">
        <v>5167</v>
      </c>
      <c r="I1252" s="76" t="s">
        <v>5178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276</v>
      </c>
      <c r="F1253" s="77">
        <v>43251</v>
      </c>
      <c r="G1253" s="76" t="s">
        <v>5177</v>
      </c>
      <c r="H1253" s="76" t="s">
        <v>5176</v>
      </c>
      <c r="I1253" s="76" t="s">
        <v>5175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285</v>
      </c>
      <c r="F1254" s="77">
        <v>43281</v>
      </c>
      <c r="G1254" s="76" t="s">
        <v>720</v>
      </c>
      <c r="H1254" s="76"/>
      <c r="I1254" s="76" t="s">
        <v>719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285</v>
      </c>
      <c r="F1255" s="77">
        <v>43281</v>
      </c>
      <c r="G1255" s="76" t="s">
        <v>365</v>
      </c>
      <c r="H1255" s="76"/>
      <c r="I1255" s="76" t="s">
        <v>364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276</v>
      </c>
      <c r="F1256" s="77">
        <v>43312</v>
      </c>
      <c r="G1256" s="76" t="s">
        <v>5174</v>
      </c>
      <c r="H1256" s="76" t="s">
        <v>5167</v>
      </c>
      <c r="I1256" s="76" t="s">
        <v>5173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276</v>
      </c>
      <c r="F1257" s="77">
        <v>43312</v>
      </c>
      <c r="G1257" s="76" t="s">
        <v>5172</v>
      </c>
      <c r="H1257" s="76" t="s">
        <v>4887</v>
      </c>
      <c r="I1257" s="76" t="s">
        <v>5171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337</v>
      </c>
      <c r="F1258" s="77">
        <v>43348</v>
      </c>
      <c r="G1258" s="76" t="s">
        <v>4372</v>
      </c>
      <c r="H1258" s="76" t="s">
        <v>4337</v>
      </c>
      <c r="I1258" s="76" t="s">
        <v>5136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285</v>
      </c>
      <c r="F1259" s="77">
        <v>43391</v>
      </c>
      <c r="G1259" s="76" t="s">
        <v>5170</v>
      </c>
      <c r="H1259" s="76"/>
      <c r="I1259" s="76" t="s">
        <v>5169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276</v>
      </c>
      <c r="F1260" s="77">
        <v>43405</v>
      </c>
      <c r="G1260" s="76" t="s">
        <v>5168</v>
      </c>
      <c r="H1260" s="76" t="s">
        <v>5167</v>
      </c>
      <c r="I1260" s="76" t="s">
        <v>5166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276</v>
      </c>
      <c r="F1261" s="77">
        <v>43405</v>
      </c>
      <c r="G1261" s="76" t="s">
        <v>5165</v>
      </c>
      <c r="H1261" s="76" t="s">
        <v>5150</v>
      </c>
      <c r="I1261" s="76" t="s">
        <v>5164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276</v>
      </c>
      <c r="F1262" s="77">
        <v>43405</v>
      </c>
      <c r="G1262" s="76" t="s">
        <v>5163</v>
      </c>
      <c r="H1262" s="76" t="s">
        <v>5150</v>
      </c>
      <c r="I1262" s="76" t="s">
        <v>5162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276</v>
      </c>
      <c r="F1263" s="77">
        <v>43419</v>
      </c>
      <c r="G1263" s="76" t="s">
        <v>5161</v>
      </c>
      <c r="H1263" s="76" t="s">
        <v>5158</v>
      </c>
      <c r="I1263" s="76" t="s">
        <v>5160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276</v>
      </c>
      <c r="F1264" s="77">
        <v>43419</v>
      </c>
      <c r="G1264" s="76" t="s">
        <v>5159</v>
      </c>
      <c r="H1264" s="76" t="s">
        <v>5158</v>
      </c>
      <c r="I1264" s="76" t="s">
        <v>5157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276</v>
      </c>
      <c r="F1265" s="77">
        <v>43435</v>
      </c>
      <c r="G1265" s="76" t="s">
        <v>5156</v>
      </c>
      <c r="H1265" s="76" t="s">
        <v>5155</v>
      </c>
      <c r="I1265" s="76" t="s">
        <v>5154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276</v>
      </c>
      <c r="F1266" s="77">
        <v>43435</v>
      </c>
      <c r="G1266" s="76" t="s">
        <v>5153</v>
      </c>
      <c r="H1266" s="76" t="s">
        <v>5150</v>
      </c>
      <c r="I1266" s="76" t="s">
        <v>5152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276</v>
      </c>
      <c r="F1267" s="77">
        <v>43435</v>
      </c>
      <c r="G1267" s="76" t="s">
        <v>5151</v>
      </c>
      <c r="H1267" s="76" t="s">
        <v>5150</v>
      </c>
      <c r="I1267" s="76" t="s">
        <v>5149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337</v>
      </c>
      <c r="F1268" s="77">
        <v>43441</v>
      </c>
      <c r="G1268" s="76" t="s">
        <v>5148</v>
      </c>
      <c r="H1268" s="76" t="s">
        <v>5147</v>
      </c>
      <c r="I1268" s="76" t="s">
        <v>5146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337</v>
      </c>
      <c r="F1269" s="77">
        <v>43446</v>
      </c>
      <c r="G1269" s="76" t="s">
        <v>5145</v>
      </c>
      <c r="H1269" s="76" t="s">
        <v>5142</v>
      </c>
      <c r="I1269" s="76" t="s">
        <v>5141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337</v>
      </c>
      <c r="F1270" s="77">
        <v>43447</v>
      </c>
      <c r="G1270" s="76" t="s">
        <v>2798</v>
      </c>
      <c r="H1270" s="76" t="s">
        <v>2921</v>
      </c>
      <c r="I1270" s="76" t="s">
        <v>5140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637</v>
      </c>
      <c r="F1271" s="77">
        <v>43465</v>
      </c>
      <c r="G1271" s="76"/>
      <c r="H1271" s="76"/>
      <c r="I1271" s="76" t="s">
        <v>5144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637</v>
      </c>
      <c r="F1272" s="77">
        <v>43465</v>
      </c>
      <c r="G1272" s="76"/>
      <c r="H1272" s="76"/>
      <c r="I1272" s="76" t="s">
        <v>5143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712</v>
      </c>
      <c r="F1273" s="77">
        <v>43577</v>
      </c>
      <c r="G1273" s="76" t="s">
        <v>1640</v>
      </c>
      <c r="H1273" s="76" t="s">
        <v>5142</v>
      </c>
      <c r="I1273" s="76" t="s">
        <v>5141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276</v>
      </c>
      <c r="F1274" s="77">
        <v>43677</v>
      </c>
      <c r="G1274" s="76" t="s">
        <v>324</v>
      </c>
      <c r="H1274" s="76" t="s">
        <v>323</v>
      </c>
      <c r="I1274" s="76" t="s">
        <v>5140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337</v>
      </c>
      <c r="F1275" s="77">
        <v>43734</v>
      </c>
      <c r="G1275" s="76" t="s">
        <v>4355</v>
      </c>
      <c r="H1275" s="76" t="s">
        <v>4337</v>
      </c>
      <c r="I1275" s="76" t="s">
        <v>5136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285</v>
      </c>
      <c r="F1276" s="77">
        <v>43769</v>
      </c>
      <c r="G1276" s="76" t="s">
        <v>342</v>
      </c>
      <c r="H1276" s="76"/>
      <c r="I1276" s="76" t="s">
        <v>5139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285</v>
      </c>
      <c r="F1277" s="77">
        <v>43769</v>
      </c>
      <c r="G1277" s="76" t="s">
        <v>5138</v>
      </c>
      <c r="H1277" s="76"/>
      <c r="I1277" s="76" t="s">
        <v>5137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712</v>
      </c>
      <c r="F1278" s="77">
        <v>43978</v>
      </c>
      <c r="G1278" s="76" t="s">
        <v>4338</v>
      </c>
      <c r="H1278" s="76" t="s">
        <v>4337</v>
      </c>
      <c r="I1278" s="76" t="s">
        <v>5136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637</v>
      </c>
      <c r="F1279" s="77">
        <v>44196</v>
      </c>
      <c r="G1279" s="76"/>
      <c r="H1279" s="76"/>
      <c r="I1279" s="76" t="s">
        <v>5135</v>
      </c>
      <c r="J1279" s="78">
        <v>500</v>
      </c>
    </row>
    <row r="1280" spans="1:10" x14ac:dyDescent="0.25">
      <c r="A1280" s="76"/>
      <c r="B1280" s="76"/>
      <c r="C1280" s="76" t="s">
        <v>5134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5133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285</v>
      </c>
      <c r="F1282" s="77">
        <v>40574</v>
      </c>
      <c r="G1282" s="76" t="s">
        <v>539</v>
      </c>
      <c r="H1282" s="76"/>
      <c r="I1282" s="76" t="s">
        <v>538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285</v>
      </c>
      <c r="F1283" s="77">
        <v>40999</v>
      </c>
      <c r="G1283" s="76" t="s">
        <v>521</v>
      </c>
      <c r="H1283" s="76"/>
      <c r="I1283" s="76" t="s">
        <v>520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285</v>
      </c>
      <c r="F1284" s="77">
        <v>41029</v>
      </c>
      <c r="G1284" s="76" t="s">
        <v>519</v>
      </c>
      <c r="H1284" s="76"/>
      <c r="I1284" s="76" t="s">
        <v>518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285</v>
      </c>
      <c r="F1285" s="77">
        <v>41060</v>
      </c>
      <c r="G1285" s="76" t="s">
        <v>515</v>
      </c>
      <c r="H1285" s="76"/>
      <c r="I1285" s="76" t="s">
        <v>514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285</v>
      </c>
      <c r="F1286" s="77">
        <v>41121</v>
      </c>
      <c r="G1286" s="76" t="s">
        <v>513</v>
      </c>
      <c r="H1286" s="76"/>
      <c r="I1286" s="76" t="s">
        <v>512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285</v>
      </c>
      <c r="F1287" s="77">
        <v>41182</v>
      </c>
      <c r="G1287" s="76" t="s">
        <v>509</v>
      </c>
      <c r="H1287" s="76"/>
      <c r="I1287" s="76" t="s">
        <v>508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285</v>
      </c>
      <c r="F1288" s="77">
        <v>41305</v>
      </c>
      <c r="G1288" s="76" t="s">
        <v>501</v>
      </c>
      <c r="H1288" s="76"/>
      <c r="I1288" s="76" t="s">
        <v>500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285</v>
      </c>
      <c r="F1289" s="77">
        <v>41333</v>
      </c>
      <c r="G1289" s="76" t="s">
        <v>499</v>
      </c>
      <c r="H1289" s="76"/>
      <c r="I1289" s="76" t="s">
        <v>498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285</v>
      </c>
      <c r="F1290" s="77">
        <v>41364</v>
      </c>
      <c r="G1290" s="76" t="s">
        <v>497</v>
      </c>
      <c r="H1290" s="76"/>
      <c r="I1290" s="76" t="s">
        <v>496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285</v>
      </c>
      <c r="F1291" s="77">
        <v>41394</v>
      </c>
      <c r="G1291" s="76" t="s">
        <v>495</v>
      </c>
      <c r="H1291" s="76"/>
      <c r="I1291" s="76" t="s">
        <v>494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285</v>
      </c>
      <c r="F1292" s="77">
        <v>41425</v>
      </c>
      <c r="G1292" s="76" t="s">
        <v>493</v>
      </c>
      <c r="H1292" s="76"/>
      <c r="I1292" s="76" t="s">
        <v>492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285</v>
      </c>
      <c r="F1293" s="77">
        <v>41486</v>
      </c>
      <c r="G1293" s="76" t="s">
        <v>591</v>
      </c>
      <c r="H1293" s="76"/>
      <c r="I1293" s="76" t="s">
        <v>590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285</v>
      </c>
      <c r="F1294" s="77">
        <v>41517</v>
      </c>
      <c r="G1294" s="76" t="s">
        <v>489</v>
      </c>
      <c r="H1294" s="76"/>
      <c r="I1294" s="76" t="s">
        <v>488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285</v>
      </c>
      <c r="F1295" s="77">
        <v>41578</v>
      </c>
      <c r="G1295" s="76" t="s">
        <v>485</v>
      </c>
      <c r="H1295" s="76"/>
      <c r="I1295" s="76" t="s">
        <v>484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285</v>
      </c>
      <c r="F1296" s="77">
        <v>41670</v>
      </c>
      <c r="G1296" s="76" t="s">
        <v>587</v>
      </c>
      <c r="H1296" s="76"/>
      <c r="I1296" s="76" t="s">
        <v>586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285</v>
      </c>
      <c r="F1297" s="77">
        <v>41698</v>
      </c>
      <c r="G1297" s="76" t="s">
        <v>477</v>
      </c>
      <c r="H1297" s="76"/>
      <c r="I1297" s="76" t="s">
        <v>476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285</v>
      </c>
      <c r="F1298" s="77">
        <v>41729</v>
      </c>
      <c r="G1298" s="76" t="s">
        <v>473</v>
      </c>
      <c r="H1298" s="76"/>
      <c r="I1298" s="76" t="s">
        <v>472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285</v>
      </c>
      <c r="F1299" s="77">
        <v>41750</v>
      </c>
      <c r="G1299" s="76" t="s">
        <v>5132</v>
      </c>
      <c r="H1299" s="76"/>
      <c r="I1299" s="76" t="s">
        <v>5131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285</v>
      </c>
      <c r="F1300" s="77">
        <v>41759</v>
      </c>
      <c r="G1300" s="76" t="s">
        <v>471</v>
      </c>
      <c r="H1300" s="76"/>
      <c r="I1300" s="76" t="s">
        <v>470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285</v>
      </c>
      <c r="F1301" s="77">
        <v>41849</v>
      </c>
      <c r="G1301" s="76" t="s">
        <v>5130</v>
      </c>
      <c r="H1301" s="76"/>
      <c r="I1301" s="76" t="s">
        <v>5129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285</v>
      </c>
      <c r="F1302" s="77">
        <v>41882</v>
      </c>
      <c r="G1302" s="76" t="s">
        <v>467</v>
      </c>
      <c r="H1302" s="76"/>
      <c r="I1302" s="76" t="s">
        <v>466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285</v>
      </c>
      <c r="F1303" s="77">
        <v>41912</v>
      </c>
      <c r="G1303" s="76" t="s">
        <v>287</v>
      </c>
      <c r="H1303" s="76"/>
      <c r="I1303" s="76" t="s">
        <v>286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285</v>
      </c>
      <c r="F1304" s="77">
        <v>41943</v>
      </c>
      <c r="G1304" s="76" t="s">
        <v>465</v>
      </c>
      <c r="H1304" s="76"/>
      <c r="I1304" s="76" t="s">
        <v>464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285</v>
      </c>
      <c r="F1305" s="77">
        <v>42004</v>
      </c>
      <c r="G1305" s="76" t="s">
        <v>4638</v>
      </c>
      <c r="H1305" s="76"/>
      <c r="I1305" s="76" t="s">
        <v>4637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637</v>
      </c>
      <c r="F1306" s="77">
        <v>42031</v>
      </c>
      <c r="G1306" s="76"/>
      <c r="H1306" s="76" t="s">
        <v>5128</v>
      </c>
      <c r="I1306" s="76" t="s">
        <v>962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285</v>
      </c>
      <c r="F1307" s="77">
        <v>42035</v>
      </c>
      <c r="G1307" s="76" t="s">
        <v>754</v>
      </c>
      <c r="H1307" s="76"/>
      <c r="I1307" s="76" t="s">
        <v>753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285</v>
      </c>
      <c r="F1308" s="77">
        <v>42063</v>
      </c>
      <c r="G1308" s="76" t="s">
        <v>457</v>
      </c>
      <c r="H1308" s="76"/>
      <c r="I1308" s="76" t="s">
        <v>456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296</v>
      </c>
      <c r="F1309" s="77">
        <v>42107</v>
      </c>
      <c r="G1309" s="76"/>
      <c r="H1309" s="76" t="s">
        <v>3679</v>
      </c>
      <c r="I1309" s="76" t="s">
        <v>4635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285</v>
      </c>
      <c r="F1310" s="77">
        <v>42124</v>
      </c>
      <c r="G1310" s="76" t="s">
        <v>448</v>
      </c>
      <c r="H1310" s="76"/>
      <c r="I1310" s="76" t="s">
        <v>447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285</v>
      </c>
      <c r="F1311" s="77">
        <v>42185</v>
      </c>
      <c r="G1311" s="76" t="s">
        <v>443</v>
      </c>
      <c r="H1311" s="76"/>
      <c r="I1311" s="76" t="s">
        <v>442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285</v>
      </c>
      <c r="F1312" s="77">
        <v>42216</v>
      </c>
      <c r="G1312" s="76" t="s">
        <v>927</v>
      </c>
      <c r="H1312" s="76"/>
      <c r="I1312" s="76" t="s">
        <v>926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285</v>
      </c>
      <c r="F1313" s="77">
        <v>42247</v>
      </c>
      <c r="G1313" s="76" t="s">
        <v>440</v>
      </c>
      <c r="H1313" s="76"/>
      <c r="I1313" s="76" t="s">
        <v>439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285</v>
      </c>
      <c r="F1314" s="77">
        <v>42277</v>
      </c>
      <c r="G1314" s="76" t="s">
        <v>438</v>
      </c>
      <c r="H1314" s="76"/>
      <c r="I1314" s="76" t="s">
        <v>437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285</v>
      </c>
      <c r="F1315" s="77">
        <v>42369</v>
      </c>
      <c r="G1315" s="76" t="s">
        <v>432</v>
      </c>
      <c r="H1315" s="76"/>
      <c r="I1315" s="76" t="s">
        <v>431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285</v>
      </c>
      <c r="F1316" s="77">
        <v>42429</v>
      </c>
      <c r="G1316" s="76" t="s">
        <v>427</v>
      </c>
      <c r="H1316" s="76"/>
      <c r="I1316" s="76" t="s">
        <v>394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285</v>
      </c>
      <c r="F1317" s="77">
        <v>42460</v>
      </c>
      <c r="G1317" s="76" t="s">
        <v>426</v>
      </c>
      <c r="H1317" s="76"/>
      <c r="I1317" s="76" t="s">
        <v>425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285</v>
      </c>
      <c r="F1318" s="77">
        <v>42643</v>
      </c>
      <c r="G1318" s="76" t="s">
        <v>409</v>
      </c>
      <c r="H1318" s="76"/>
      <c r="I1318" s="76" t="s">
        <v>408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285</v>
      </c>
      <c r="F1319" s="77">
        <v>42704</v>
      </c>
      <c r="G1319" s="76" t="s">
        <v>807</v>
      </c>
      <c r="H1319" s="76"/>
      <c r="I1319" s="76" t="s">
        <v>806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285</v>
      </c>
      <c r="F1320" s="77">
        <v>42735</v>
      </c>
      <c r="G1320" s="76" t="s">
        <v>402</v>
      </c>
      <c r="H1320" s="76"/>
      <c r="I1320" s="76" t="s">
        <v>401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285</v>
      </c>
      <c r="F1321" s="77">
        <v>42766</v>
      </c>
      <c r="G1321" s="76" t="s">
        <v>398</v>
      </c>
      <c r="H1321" s="76"/>
      <c r="I1321" s="76" t="s">
        <v>397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285</v>
      </c>
      <c r="F1322" s="77">
        <v>42767</v>
      </c>
      <c r="G1322" s="76" t="s">
        <v>284</v>
      </c>
      <c r="H1322" s="76"/>
      <c r="I1322" s="76" t="s">
        <v>283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285</v>
      </c>
      <c r="F1323" s="77">
        <v>42825</v>
      </c>
      <c r="G1323" s="76" t="s">
        <v>391</v>
      </c>
      <c r="H1323" s="76"/>
      <c r="I1323" s="76" t="s">
        <v>390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285</v>
      </c>
      <c r="F1324" s="77">
        <v>42855</v>
      </c>
      <c r="G1324" s="76" t="s">
        <v>388</v>
      </c>
      <c r="H1324" s="76"/>
      <c r="I1324" s="76" t="s">
        <v>387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285</v>
      </c>
      <c r="F1325" s="77">
        <v>42886</v>
      </c>
      <c r="G1325" s="76" t="s">
        <v>680</v>
      </c>
      <c r="H1325" s="76"/>
      <c r="I1325" s="76" t="s">
        <v>679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276</v>
      </c>
      <c r="F1326" s="77">
        <v>43013</v>
      </c>
      <c r="G1326" s="76" t="s">
        <v>5127</v>
      </c>
      <c r="H1326" s="76" t="s">
        <v>5126</v>
      </c>
      <c r="I1326" s="76" t="s">
        <v>1579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285</v>
      </c>
      <c r="F1327" s="77">
        <v>43281</v>
      </c>
      <c r="G1327" s="76" t="s">
        <v>720</v>
      </c>
      <c r="H1327" s="76"/>
      <c r="I1327" s="76" t="s">
        <v>719</v>
      </c>
      <c r="J1327" s="78">
        <v>20</v>
      </c>
    </row>
    <row r="1328" spans="1:10" x14ac:dyDescent="0.25">
      <c r="A1328" s="76"/>
      <c r="B1328" s="76"/>
      <c r="C1328" s="76" t="s">
        <v>5125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5124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285</v>
      </c>
      <c r="F1330" s="77">
        <v>40574</v>
      </c>
      <c r="G1330" s="76" t="s">
        <v>884</v>
      </c>
      <c r="H1330" s="76"/>
      <c r="I1330" s="76" t="s">
        <v>883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285</v>
      </c>
      <c r="F1331" s="77">
        <v>40877</v>
      </c>
      <c r="G1331" s="76" t="s">
        <v>289</v>
      </c>
      <c r="H1331" s="76"/>
      <c r="I1331" s="76" t="s">
        <v>288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285</v>
      </c>
      <c r="F1332" s="77">
        <v>40877</v>
      </c>
      <c r="G1332" s="76" t="s">
        <v>289</v>
      </c>
      <c r="H1332" s="76"/>
      <c r="I1332" s="76" t="s">
        <v>288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285</v>
      </c>
      <c r="F1333" s="77">
        <v>40908</v>
      </c>
      <c r="G1333" s="76" t="s">
        <v>527</v>
      </c>
      <c r="H1333" s="76"/>
      <c r="I1333" s="76" t="s">
        <v>526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285</v>
      </c>
      <c r="F1334" s="77">
        <v>40939</v>
      </c>
      <c r="G1334" s="76" t="s">
        <v>525</v>
      </c>
      <c r="H1334" s="76"/>
      <c r="I1334" s="76" t="s">
        <v>524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285</v>
      </c>
      <c r="F1335" s="77">
        <v>41060</v>
      </c>
      <c r="G1335" s="76" t="s">
        <v>515</v>
      </c>
      <c r="H1335" s="76"/>
      <c r="I1335" s="76" t="s">
        <v>514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285</v>
      </c>
      <c r="F1336" s="77">
        <v>41243</v>
      </c>
      <c r="G1336" s="76" t="s">
        <v>505</v>
      </c>
      <c r="H1336" s="76"/>
      <c r="I1336" s="76" t="s">
        <v>504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285</v>
      </c>
      <c r="F1337" s="77">
        <v>41455</v>
      </c>
      <c r="G1337" s="76" t="s">
        <v>491</v>
      </c>
      <c r="H1337" s="76"/>
      <c r="I1337" s="76" t="s">
        <v>490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285</v>
      </c>
      <c r="F1338" s="77">
        <v>41973</v>
      </c>
      <c r="G1338" s="76" t="s">
        <v>462</v>
      </c>
      <c r="H1338" s="76"/>
      <c r="I1338" s="76" t="s">
        <v>461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285</v>
      </c>
      <c r="F1339" s="77">
        <v>42124</v>
      </c>
      <c r="G1339" s="76" t="s">
        <v>448</v>
      </c>
      <c r="H1339" s="76"/>
      <c r="I1339" s="76" t="s">
        <v>447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285</v>
      </c>
      <c r="F1340" s="77">
        <v>42643</v>
      </c>
      <c r="G1340" s="76" t="s">
        <v>409</v>
      </c>
      <c r="H1340" s="76"/>
      <c r="I1340" s="76" t="s">
        <v>408</v>
      </c>
      <c r="J1340" s="78">
        <v>20</v>
      </c>
    </row>
    <row r="1341" spans="1:10" x14ac:dyDescent="0.25">
      <c r="A1341" s="76"/>
      <c r="B1341" s="76"/>
      <c r="C1341" s="76" t="s">
        <v>5123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5122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285</v>
      </c>
      <c r="F1343" s="77">
        <v>40574</v>
      </c>
      <c r="G1343" s="76" t="s">
        <v>539</v>
      </c>
      <c r="H1343" s="76"/>
      <c r="I1343" s="76" t="s">
        <v>538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285</v>
      </c>
      <c r="F1344" s="77">
        <v>40633</v>
      </c>
      <c r="G1344" s="76" t="s">
        <v>1146</v>
      </c>
      <c r="H1344" s="76"/>
      <c r="I1344" s="76" t="s">
        <v>1145</v>
      </c>
      <c r="J1344" s="78">
        <v>-320</v>
      </c>
    </row>
    <row r="1345" spans="1:10" x14ac:dyDescent="0.25">
      <c r="A1345" s="76"/>
      <c r="B1345" s="76"/>
      <c r="C1345" s="76" t="s">
        <v>5121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5120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285</v>
      </c>
      <c r="F1347" s="77">
        <v>40633</v>
      </c>
      <c r="G1347" s="76" t="s">
        <v>535</v>
      </c>
      <c r="H1347" s="76"/>
      <c r="I1347" s="76" t="s">
        <v>534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285</v>
      </c>
      <c r="F1348" s="77">
        <v>40663</v>
      </c>
      <c r="G1348" s="76" t="s">
        <v>836</v>
      </c>
      <c r="H1348" s="76"/>
      <c r="I1348" s="76" t="s">
        <v>835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285</v>
      </c>
      <c r="F1349" s="77">
        <v>40724</v>
      </c>
      <c r="G1349" s="76" t="s">
        <v>533</v>
      </c>
      <c r="H1349" s="76"/>
      <c r="I1349" s="76" t="s">
        <v>532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285</v>
      </c>
      <c r="F1350" s="77">
        <v>40755</v>
      </c>
      <c r="G1350" s="76" t="s">
        <v>531</v>
      </c>
      <c r="H1350" s="76"/>
      <c r="I1350" s="76" t="s">
        <v>530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285</v>
      </c>
      <c r="F1351" s="77">
        <v>40877</v>
      </c>
      <c r="G1351" s="76" t="s">
        <v>289</v>
      </c>
      <c r="H1351" s="76"/>
      <c r="I1351" s="76" t="s">
        <v>288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285</v>
      </c>
      <c r="F1352" s="77">
        <v>40968</v>
      </c>
      <c r="G1352" s="76" t="s">
        <v>523</v>
      </c>
      <c r="H1352" s="76"/>
      <c r="I1352" s="76" t="s">
        <v>522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285</v>
      </c>
      <c r="F1353" s="77">
        <v>41029</v>
      </c>
      <c r="G1353" s="76" t="s">
        <v>519</v>
      </c>
      <c r="H1353" s="76"/>
      <c r="I1353" s="76" t="s">
        <v>518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285</v>
      </c>
      <c r="F1354" s="77">
        <v>41060</v>
      </c>
      <c r="G1354" s="76" t="s">
        <v>515</v>
      </c>
      <c r="H1354" s="76"/>
      <c r="I1354" s="76" t="s">
        <v>514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285</v>
      </c>
      <c r="F1355" s="77">
        <v>41121</v>
      </c>
      <c r="G1355" s="76" t="s">
        <v>513</v>
      </c>
      <c r="H1355" s="76"/>
      <c r="I1355" s="76" t="s">
        <v>512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285</v>
      </c>
      <c r="F1356" s="77">
        <v>41152</v>
      </c>
      <c r="G1356" s="76" t="s">
        <v>511</v>
      </c>
      <c r="H1356" s="76"/>
      <c r="I1356" s="76" t="s">
        <v>510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285</v>
      </c>
      <c r="F1357" s="77">
        <v>41364</v>
      </c>
      <c r="G1357" s="76" t="s">
        <v>497</v>
      </c>
      <c r="H1357" s="76"/>
      <c r="I1357" s="76" t="s">
        <v>496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285</v>
      </c>
      <c r="F1358" s="77">
        <v>41394</v>
      </c>
      <c r="G1358" s="76" t="s">
        <v>495</v>
      </c>
      <c r="H1358" s="76"/>
      <c r="I1358" s="76" t="s">
        <v>494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285</v>
      </c>
      <c r="F1359" s="77">
        <v>41425</v>
      </c>
      <c r="G1359" s="76" t="s">
        <v>493</v>
      </c>
      <c r="H1359" s="76"/>
      <c r="I1359" s="76" t="s">
        <v>492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285</v>
      </c>
      <c r="F1360" s="77">
        <v>41486</v>
      </c>
      <c r="G1360" s="76" t="s">
        <v>591</v>
      </c>
      <c r="H1360" s="76"/>
      <c r="I1360" s="76" t="s">
        <v>590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285</v>
      </c>
      <c r="F1361" s="77">
        <v>41517</v>
      </c>
      <c r="G1361" s="76" t="s">
        <v>489</v>
      </c>
      <c r="H1361" s="76"/>
      <c r="I1361" s="76" t="s">
        <v>488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285</v>
      </c>
      <c r="F1362" s="77">
        <v>41547</v>
      </c>
      <c r="G1362" s="76" t="s">
        <v>487</v>
      </c>
      <c r="H1362" s="76"/>
      <c r="I1362" s="76" t="s">
        <v>486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285</v>
      </c>
      <c r="F1363" s="77">
        <v>41729</v>
      </c>
      <c r="G1363" s="76" t="s">
        <v>473</v>
      </c>
      <c r="H1363" s="76"/>
      <c r="I1363" s="76" t="s">
        <v>472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285</v>
      </c>
      <c r="F1364" s="77">
        <v>41790</v>
      </c>
      <c r="G1364" s="76" t="s">
        <v>570</v>
      </c>
      <c r="H1364" s="76"/>
      <c r="I1364" s="76" t="s">
        <v>569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285</v>
      </c>
      <c r="F1365" s="77">
        <v>41820</v>
      </c>
      <c r="G1365" s="76" t="s">
        <v>769</v>
      </c>
      <c r="H1365" s="76"/>
      <c r="I1365" s="76" t="s">
        <v>768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285</v>
      </c>
      <c r="F1366" s="77">
        <v>42063</v>
      </c>
      <c r="G1366" s="76" t="s">
        <v>457</v>
      </c>
      <c r="H1366" s="76"/>
      <c r="I1366" s="76" t="s">
        <v>456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285</v>
      </c>
      <c r="F1367" s="77">
        <v>42155</v>
      </c>
      <c r="G1367" s="76" t="s">
        <v>752</v>
      </c>
      <c r="H1367" s="76"/>
      <c r="I1367" s="76" t="s">
        <v>751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285</v>
      </c>
      <c r="F1368" s="77">
        <v>42185</v>
      </c>
      <c r="G1368" s="76" t="s">
        <v>443</v>
      </c>
      <c r="H1368" s="76"/>
      <c r="I1368" s="76" t="s">
        <v>442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285</v>
      </c>
      <c r="F1369" s="77">
        <v>42216</v>
      </c>
      <c r="G1369" s="76" t="s">
        <v>927</v>
      </c>
      <c r="H1369" s="76"/>
      <c r="I1369" s="76" t="s">
        <v>926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285</v>
      </c>
      <c r="F1370" s="77">
        <v>42521</v>
      </c>
      <c r="G1370" s="76" t="s">
        <v>420</v>
      </c>
      <c r="H1370" s="76"/>
      <c r="I1370" s="76" t="s">
        <v>419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285</v>
      </c>
      <c r="F1371" s="77">
        <v>42582</v>
      </c>
      <c r="G1371" s="76" t="s">
        <v>415</v>
      </c>
      <c r="H1371" s="76"/>
      <c r="I1371" s="76" t="s">
        <v>414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285</v>
      </c>
      <c r="F1372" s="77">
        <v>42855</v>
      </c>
      <c r="G1372" s="76" t="s">
        <v>388</v>
      </c>
      <c r="H1372" s="76"/>
      <c r="I1372" s="76" t="s">
        <v>387</v>
      </c>
      <c r="J1372" s="78">
        <v>208</v>
      </c>
    </row>
    <row r="1373" spans="1:10" x14ac:dyDescent="0.25">
      <c r="A1373" s="76"/>
      <c r="B1373" s="76"/>
      <c r="C1373" s="76" t="s">
        <v>5119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5118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285</v>
      </c>
      <c r="F1375" s="77">
        <v>41029</v>
      </c>
      <c r="G1375" s="76" t="s">
        <v>519</v>
      </c>
      <c r="H1375" s="76"/>
      <c r="I1375" s="76" t="s">
        <v>518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285</v>
      </c>
      <c r="F1376" s="77">
        <v>41182</v>
      </c>
      <c r="G1376" s="76" t="s">
        <v>509</v>
      </c>
      <c r="H1376" s="76"/>
      <c r="I1376" s="76" t="s">
        <v>508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285</v>
      </c>
      <c r="F1377" s="77">
        <v>41425</v>
      </c>
      <c r="G1377" s="76" t="s">
        <v>493</v>
      </c>
      <c r="H1377" s="76"/>
      <c r="I1377" s="76" t="s">
        <v>492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285</v>
      </c>
      <c r="F1378" s="77">
        <v>41547</v>
      </c>
      <c r="G1378" s="76" t="s">
        <v>487</v>
      </c>
      <c r="H1378" s="76"/>
      <c r="I1378" s="76" t="s">
        <v>486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285</v>
      </c>
      <c r="F1379" s="77">
        <v>41729</v>
      </c>
      <c r="G1379" s="76" t="s">
        <v>473</v>
      </c>
      <c r="H1379" s="76"/>
      <c r="I1379" s="76" t="s">
        <v>472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285</v>
      </c>
      <c r="F1380" s="77">
        <v>41882</v>
      </c>
      <c r="G1380" s="76" t="s">
        <v>467</v>
      </c>
      <c r="H1380" s="76"/>
      <c r="I1380" s="76" t="s">
        <v>466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285</v>
      </c>
      <c r="F1381" s="77">
        <v>42247</v>
      </c>
      <c r="G1381" s="76" t="s">
        <v>440</v>
      </c>
      <c r="H1381" s="76"/>
      <c r="I1381" s="76" t="s">
        <v>439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285</v>
      </c>
      <c r="F1382" s="77">
        <v>42277</v>
      </c>
      <c r="G1382" s="76" t="s">
        <v>438</v>
      </c>
      <c r="H1382" s="76"/>
      <c r="I1382" s="76" t="s">
        <v>437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285</v>
      </c>
      <c r="F1383" s="77">
        <v>42308</v>
      </c>
      <c r="G1383" s="76" t="s">
        <v>436</v>
      </c>
      <c r="H1383" s="76"/>
      <c r="I1383" s="76" t="s">
        <v>435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296</v>
      </c>
      <c r="F1384" s="77">
        <v>42325</v>
      </c>
      <c r="G1384" s="76"/>
      <c r="H1384" s="76" t="s">
        <v>5117</v>
      </c>
      <c r="I1384" s="76" t="s">
        <v>2080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285</v>
      </c>
      <c r="F1385" s="77">
        <v>42338</v>
      </c>
      <c r="G1385" s="76" t="s">
        <v>434</v>
      </c>
      <c r="H1385" s="76"/>
      <c r="I1385" s="76" t="s">
        <v>433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296</v>
      </c>
      <c r="F1386" s="77">
        <v>42457</v>
      </c>
      <c r="G1386" s="76"/>
      <c r="H1386" s="76" t="s">
        <v>5117</v>
      </c>
      <c r="I1386" s="76" t="s">
        <v>5116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285</v>
      </c>
      <c r="F1387" s="77">
        <v>42704</v>
      </c>
      <c r="G1387" s="76" t="s">
        <v>807</v>
      </c>
      <c r="H1387" s="76"/>
      <c r="I1387" s="76" t="s">
        <v>806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285</v>
      </c>
      <c r="F1388" s="77">
        <v>42794</v>
      </c>
      <c r="G1388" s="76" t="s">
        <v>395</v>
      </c>
      <c r="H1388" s="76"/>
      <c r="I1388" s="76" t="s">
        <v>394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285</v>
      </c>
      <c r="F1389" s="77">
        <v>42855</v>
      </c>
      <c r="G1389" s="76" t="s">
        <v>388</v>
      </c>
      <c r="H1389" s="76"/>
      <c r="I1389" s="76" t="s">
        <v>387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276</v>
      </c>
      <c r="F1390" s="77">
        <v>43026</v>
      </c>
      <c r="G1390" s="76" t="s">
        <v>5114</v>
      </c>
      <c r="H1390" s="76" t="s">
        <v>5113</v>
      </c>
      <c r="I1390" s="76" t="s">
        <v>5115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276</v>
      </c>
      <c r="F1391" s="77">
        <v>43026</v>
      </c>
      <c r="G1391" s="76" t="s">
        <v>5114</v>
      </c>
      <c r="H1391" s="76" t="s">
        <v>5113</v>
      </c>
      <c r="I1391" s="76" t="s">
        <v>320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285</v>
      </c>
      <c r="F1392" s="77">
        <v>43692</v>
      </c>
      <c r="G1392" s="76" t="s">
        <v>5112</v>
      </c>
      <c r="H1392" s="76"/>
      <c r="I1392" s="76" t="s">
        <v>5111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276</v>
      </c>
      <c r="F1393" s="77">
        <v>43719</v>
      </c>
      <c r="G1393" s="76" t="s">
        <v>5110</v>
      </c>
      <c r="H1393" s="76" t="s">
        <v>3775</v>
      </c>
      <c r="I1393" s="76" t="s">
        <v>5109</v>
      </c>
      <c r="J1393" s="78">
        <v>-88.94</v>
      </c>
    </row>
    <row r="1394" spans="1:10" x14ac:dyDescent="0.25">
      <c r="A1394" s="76"/>
      <c r="B1394" s="76"/>
      <c r="C1394" s="76" t="s">
        <v>5108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5107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637</v>
      </c>
      <c r="F1396" s="77">
        <v>42068</v>
      </c>
      <c r="G1396" s="76"/>
      <c r="H1396" s="76"/>
      <c r="I1396" s="76" t="s">
        <v>859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285</v>
      </c>
      <c r="F1397" s="77">
        <v>42094</v>
      </c>
      <c r="G1397" s="76" t="s">
        <v>452</v>
      </c>
      <c r="H1397" s="76"/>
      <c r="I1397" s="76" t="s">
        <v>451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296</v>
      </c>
      <c r="F1398" s="77">
        <v>42100</v>
      </c>
      <c r="G1398" s="76"/>
      <c r="H1398" s="76" t="s">
        <v>323</v>
      </c>
      <c r="I1398" s="76" t="s">
        <v>5106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285</v>
      </c>
      <c r="F1399" s="77">
        <v>42216</v>
      </c>
      <c r="G1399" s="76" t="s">
        <v>927</v>
      </c>
      <c r="H1399" s="76"/>
      <c r="I1399" s="76" t="s">
        <v>926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637</v>
      </c>
      <c r="F1400" s="77">
        <v>42223</v>
      </c>
      <c r="G1400" s="76"/>
      <c r="H1400" s="76"/>
      <c r="I1400" s="76" t="s">
        <v>5105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637</v>
      </c>
      <c r="F1401" s="77">
        <v>42223</v>
      </c>
      <c r="G1401" s="76"/>
      <c r="H1401" s="76"/>
      <c r="I1401" s="76" t="s">
        <v>681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285</v>
      </c>
      <c r="F1402" s="77">
        <v>42277</v>
      </c>
      <c r="G1402" s="76" t="s">
        <v>438</v>
      </c>
      <c r="H1402" s="76"/>
      <c r="I1402" s="76" t="s">
        <v>437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285</v>
      </c>
      <c r="F1403" s="77">
        <v>42338</v>
      </c>
      <c r="G1403" s="76" t="s">
        <v>434</v>
      </c>
      <c r="H1403" s="76"/>
      <c r="I1403" s="76" t="s">
        <v>433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285</v>
      </c>
      <c r="F1404" s="77">
        <v>42370</v>
      </c>
      <c r="G1404" s="76" t="s">
        <v>568</v>
      </c>
      <c r="H1404" s="76"/>
      <c r="I1404" s="76" t="s">
        <v>567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285</v>
      </c>
      <c r="F1405" s="77">
        <v>42490</v>
      </c>
      <c r="G1405" s="76" t="s">
        <v>423</v>
      </c>
      <c r="H1405" s="76"/>
      <c r="I1405" s="76" t="s">
        <v>422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285</v>
      </c>
      <c r="F1406" s="77">
        <v>42521</v>
      </c>
      <c r="G1406" s="76" t="s">
        <v>420</v>
      </c>
      <c r="H1406" s="76"/>
      <c r="I1406" s="76" t="s">
        <v>419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285</v>
      </c>
      <c r="F1407" s="77">
        <v>42522</v>
      </c>
      <c r="G1407" s="76" t="s">
        <v>3803</v>
      </c>
      <c r="H1407" s="76" t="s">
        <v>5098</v>
      </c>
      <c r="I1407" s="76" t="s">
        <v>5104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285</v>
      </c>
      <c r="F1408" s="77">
        <v>42643</v>
      </c>
      <c r="G1408" s="76" t="s">
        <v>409</v>
      </c>
      <c r="H1408" s="76"/>
      <c r="I1408" s="76" t="s">
        <v>408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285</v>
      </c>
      <c r="F1409" s="77">
        <v>42675</v>
      </c>
      <c r="G1409" s="76" t="s">
        <v>406</v>
      </c>
      <c r="H1409" s="76"/>
      <c r="I1409" s="76" t="s">
        <v>405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285</v>
      </c>
      <c r="F1410" s="77">
        <v>42735</v>
      </c>
      <c r="G1410" s="76" t="s">
        <v>402</v>
      </c>
      <c r="H1410" s="76"/>
      <c r="I1410" s="76" t="s">
        <v>401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637</v>
      </c>
      <c r="F1411" s="77">
        <v>42757</v>
      </c>
      <c r="G1411" s="76"/>
      <c r="H1411" s="76"/>
      <c r="I1411" s="76" t="s">
        <v>2336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637</v>
      </c>
      <c r="F1412" s="77">
        <v>42757</v>
      </c>
      <c r="G1412" s="76"/>
      <c r="H1412" s="76"/>
      <c r="I1412" s="76" t="s">
        <v>1173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285</v>
      </c>
      <c r="F1413" s="77">
        <v>42794</v>
      </c>
      <c r="G1413" s="76" t="s">
        <v>395</v>
      </c>
      <c r="H1413" s="76"/>
      <c r="I1413" s="76" t="s">
        <v>394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285</v>
      </c>
      <c r="F1414" s="77">
        <v>42800</v>
      </c>
      <c r="G1414" s="76" t="s">
        <v>5103</v>
      </c>
      <c r="H1414" s="76"/>
      <c r="I1414" s="76" t="s">
        <v>5102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285</v>
      </c>
      <c r="F1415" s="77">
        <v>42814</v>
      </c>
      <c r="G1415" s="76" t="s">
        <v>3963</v>
      </c>
      <c r="H1415" s="76"/>
      <c r="I1415" s="76" t="s">
        <v>5101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285</v>
      </c>
      <c r="F1416" s="77">
        <v>42825</v>
      </c>
      <c r="G1416" s="76" t="s">
        <v>391</v>
      </c>
      <c r="H1416" s="76"/>
      <c r="I1416" s="76" t="s">
        <v>390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276</v>
      </c>
      <c r="F1417" s="77">
        <v>42840</v>
      </c>
      <c r="G1417" s="76"/>
      <c r="H1417" s="76" t="s">
        <v>2329</v>
      </c>
      <c r="I1417" s="76" t="s">
        <v>5100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276</v>
      </c>
      <c r="F1418" s="77">
        <v>42843</v>
      </c>
      <c r="G1418" s="76"/>
      <c r="H1418" s="76" t="s">
        <v>5093</v>
      </c>
      <c r="I1418" s="76" t="s">
        <v>5099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637</v>
      </c>
      <c r="F1419" s="77">
        <v>42852</v>
      </c>
      <c r="G1419" s="76"/>
      <c r="H1419" s="76" t="s">
        <v>5098</v>
      </c>
      <c r="I1419" s="76" t="s">
        <v>857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285</v>
      </c>
      <c r="F1420" s="77">
        <v>42886</v>
      </c>
      <c r="G1420" s="76" t="s">
        <v>680</v>
      </c>
      <c r="H1420" s="76"/>
      <c r="I1420" s="76" t="s">
        <v>679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276</v>
      </c>
      <c r="F1421" s="77">
        <v>42887</v>
      </c>
      <c r="G1421" s="76"/>
      <c r="H1421" s="76" t="s">
        <v>2727</v>
      </c>
      <c r="I1421" s="76" t="s">
        <v>2726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276</v>
      </c>
      <c r="F1422" s="77">
        <v>42916</v>
      </c>
      <c r="G1422" s="76" t="s">
        <v>5097</v>
      </c>
      <c r="H1422" s="76" t="s">
        <v>5096</v>
      </c>
      <c r="I1422" s="76" t="s">
        <v>5095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276</v>
      </c>
      <c r="F1423" s="77">
        <v>42948</v>
      </c>
      <c r="G1423" s="76" t="s">
        <v>5094</v>
      </c>
      <c r="H1423" s="76" t="s">
        <v>5093</v>
      </c>
      <c r="I1423" s="76" t="s">
        <v>5092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276</v>
      </c>
      <c r="F1424" s="77">
        <v>42957</v>
      </c>
      <c r="G1424" s="76" t="s">
        <v>5091</v>
      </c>
      <c r="H1424" s="76" t="s">
        <v>5090</v>
      </c>
      <c r="I1424" s="76" t="s">
        <v>5089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276</v>
      </c>
      <c r="F1425" s="77">
        <v>43005</v>
      </c>
      <c r="G1425" s="76" t="s">
        <v>5088</v>
      </c>
      <c r="H1425" s="76" t="s">
        <v>5087</v>
      </c>
      <c r="I1425" s="76" t="s">
        <v>1579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285</v>
      </c>
      <c r="F1426" s="77">
        <v>43465</v>
      </c>
      <c r="G1426" s="76" t="s">
        <v>2676</v>
      </c>
      <c r="H1426" s="76"/>
      <c r="I1426" s="76" t="s">
        <v>2674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285</v>
      </c>
      <c r="F1427" s="77">
        <v>43465</v>
      </c>
      <c r="G1427" s="76" t="s">
        <v>2675</v>
      </c>
      <c r="H1427" s="76"/>
      <c r="I1427" s="76" t="s">
        <v>2674</v>
      </c>
      <c r="J1427" s="78">
        <v>833</v>
      </c>
    </row>
    <row r="1428" spans="1:10" x14ac:dyDescent="0.25">
      <c r="A1428" s="76"/>
      <c r="B1428" s="76"/>
      <c r="C1428" s="76" t="s">
        <v>5086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5085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285</v>
      </c>
      <c r="F1430" s="77">
        <v>40694</v>
      </c>
      <c r="G1430" s="76" t="s">
        <v>593</v>
      </c>
      <c r="H1430" s="76"/>
      <c r="I1430" s="76" t="s">
        <v>592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285</v>
      </c>
      <c r="F1431" s="77">
        <v>40724</v>
      </c>
      <c r="G1431" s="76" t="s">
        <v>533</v>
      </c>
      <c r="H1431" s="76"/>
      <c r="I1431" s="76" t="s">
        <v>532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285</v>
      </c>
      <c r="F1432" s="77">
        <v>41578</v>
      </c>
      <c r="G1432" s="76" t="s">
        <v>1232</v>
      </c>
      <c r="H1432" s="76"/>
      <c r="I1432" s="76" t="s">
        <v>1231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285</v>
      </c>
      <c r="F1433" s="77">
        <v>41691</v>
      </c>
      <c r="G1433" s="76" t="s">
        <v>5084</v>
      </c>
      <c r="H1433" s="76"/>
      <c r="I1433" s="76" t="s">
        <v>5083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285</v>
      </c>
      <c r="F1434" s="77">
        <v>41703</v>
      </c>
      <c r="G1434" s="76" t="s">
        <v>5082</v>
      </c>
      <c r="H1434" s="76"/>
      <c r="I1434" s="76" t="s">
        <v>5081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296</v>
      </c>
      <c r="F1435" s="77">
        <v>41890</v>
      </c>
      <c r="G1435" s="76"/>
      <c r="H1435" s="76" t="s">
        <v>323</v>
      </c>
      <c r="I1435" s="76" t="s">
        <v>5080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285</v>
      </c>
      <c r="F1436" s="77">
        <v>41892</v>
      </c>
      <c r="G1436" s="76" t="s">
        <v>5079</v>
      </c>
      <c r="H1436" s="76"/>
      <c r="I1436" s="76" t="s">
        <v>5078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285</v>
      </c>
      <c r="F1437" s="77">
        <v>41912</v>
      </c>
      <c r="G1437" s="76" t="s">
        <v>5077</v>
      </c>
      <c r="H1437" s="76"/>
      <c r="I1437" s="76" t="s">
        <v>5076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637</v>
      </c>
      <c r="F1438" s="77">
        <v>41921</v>
      </c>
      <c r="G1438" s="76"/>
      <c r="H1438" s="76" t="s">
        <v>5075</v>
      </c>
      <c r="I1438" s="76" t="s">
        <v>2963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637</v>
      </c>
      <c r="F1439" s="77">
        <v>41941</v>
      </c>
      <c r="G1439" s="76" t="s">
        <v>5074</v>
      </c>
      <c r="H1439" s="76" t="s">
        <v>5058</v>
      </c>
      <c r="I1439" s="76" t="s">
        <v>637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296</v>
      </c>
      <c r="F1440" s="77">
        <v>41953</v>
      </c>
      <c r="G1440" s="76"/>
      <c r="H1440" s="76" t="s">
        <v>323</v>
      </c>
      <c r="I1440" s="76" t="s">
        <v>3052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296</v>
      </c>
      <c r="F1441" s="77">
        <v>41953</v>
      </c>
      <c r="G1441" s="76" t="s">
        <v>610</v>
      </c>
      <c r="H1441" s="76" t="s">
        <v>5073</v>
      </c>
      <c r="I1441" s="76" t="s">
        <v>5072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637</v>
      </c>
      <c r="F1442" s="77">
        <v>41967</v>
      </c>
      <c r="G1442" s="76" t="s">
        <v>5071</v>
      </c>
      <c r="H1442" s="76" t="s">
        <v>5058</v>
      </c>
      <c r="I1442" s="76" t="s">
        <v>637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296</v>
      </c>
      <c r="F1443" s="77">
        <v>41974</v>
      </c>
      <c r="G1443" s="76" t="s">
        <v>610</v>
      </c>
      <c r="H1443" s="76" t="s">
        <v>2381</v>
      </c>
      <c r="I1443" s="76" t="s">
        <v>5070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296</v>
      </c>
      <c r="F1444" s="77">
        <v>42156</v>
      </c>
      <c r="G1444" s="76"/>
      <c r="H1444" s="76" t="s">
        <v>5069</v>
      </c>
      <c r="I1444" s="76" t="s">
        <v>5068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285</v>
      </c>
      <c r="F1445" s="77">
        <v>42369</v>
      </c>
      <c r="G1445" s="76" t="s">
        <v>1592</v>
      </c>
      <c r="H1445" s="76"/>
      <c r="I1445" s="76" t="s">
        <v>1591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285</v>
      </c>
      <c r="F1446" s="77">
        <v>42460</v>
      </c>
      <c r="G1446" s="76" t="s">
        <v>426</v>
      </c>
      <c r="H1446" s="76"/>
      <c r="I1446" s="76" t="s">
        <v>425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296</v>
      </c>
      <c r="F1447" s="77">
        <v>42569</v>
      </c>
      <c r="G1447" s="76" t="s">
        <v>610</v>
      </c>
      <c r="H1447" s="76" t="s">
        <v>2381</v>
      </c>
      <c r="I1447" s="76" t="s">
        <v>5067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637</v>
      </c>
      <c r="F1448" s="77">
        <v>42697</v>
      </c>
      <c r="G1448" s="76" t="s">
        <v>5066</v>
      </c>
      <c r="H1448" s="76" t="s">
        <v>5058</v>
      </c>
      <c r="I1448" s="76" t="s">
        <v>5065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637</v>
      </c>
      <c r="F1449" s="77">
        <v>42760</v>
      </c>
      <c r="G1449" s="76" t="s">
        <v>5064</v>
      </c>
      <c r="H1449" s="76" t="s">
        <v>5058</v>
      </c>
      <c r="I1449" s="76" t="s">
        <v>5063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285</v>
      </c>
      <c r="F1450" s="77">
        <v>42767</v>
      </c>
      <c r="G1450" s="76" t="s">
        <v>284</v>
      </c>
      <c r="H1450" s="76"/>
      <c r="I1450" s="76" t="s">
        <v>283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637</v>
      </c>
      <c r="F1451" s="77">
        <v>42809</v>
      </c>
      <c r="G1451" s="76" t="s">
        <v>5062</v>
      </c>
      <c r="H1451" s="76" t="s">
        <v>5058</v>
      </c>
      <c r="I1451" s="76" t="s">
        <v>2323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637</v>
      </c>
      <c r="F1452" s="77">
        <v>42851</v>
      </c>
      <c r="G1452" s="76" t="s">
        <v>5061</v>
      </c>
      <c r="H1452" s="76" t="s">
        <v>5058</v>
      </c>
      <c r="I1452" s="76" t="s">
        <v>2323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637</v>
      </c>
      <c r="F1453" s="77">
        <v>42866</v>
      </c>
      <c r="G1453" s="76" t="s">
        <v>5060</v>
      </c>
      <c r="H1453" s="76" t="s">
        <v>5058</v>
      </c>
      <c r="I1453" s="76" t="s">
        <v>2323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637</v>
      </c>
      <c r="F1454" s="77">
        <v>42900</v>
      </c>
      <c r="G1454" s="76" t="s">
        <v>5059</v>
      </c>
      <c r="H1454" s="76" t="s">
        <v>5058</v>
      </c>
      <c r="I1454" s="76" t="s">
        <v>2323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276</v>
      </c>
      <c r="F1455" s="77">
        <v>43003</v>
      </c>
      <c r="G1455" s="76" t="s">
        <v>5057</v>
      </c>
      <c r="H1455" s="76" t="s">
        <v>268</v>
      </c>
      <c r="I1455" s="76" t="s">
        <v>2232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276</v>
      </c>
      <c r="F1456" s="77">
        <v>43003</v>
      </c>
      <c r="G1456" s="76" t="s">
        <v>5057</v>
      </c>
      <c r="H1456" s="76" t="s">
        <v>268</v>
      </c>
      <c r="I1456" s="76" t="s">
        <v>915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276</v>
      </c>
      <c r="F1457" s="77">
        <v>43186</v>
      </c>
      <c r="G1457" s="76" t="s">
        <v>2693</v>
      </c>
      <c r="H1457" s="76" t="s">
        <v>5051</v>
      </c>
      <c r="I1457" s="76" t="s">
        <v>5056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285</v>
      </c>
      <c r="F1458" s="77">
        <v>43221</v>
      </c>
      <c r="G1458" s="76" t="s">
        <v>5054</v>
      </c>
      <c r="H1458" s="76"/>
      <c r="I1458" s="76" t="s">
        <v>5055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285</v>
      </c>
      <c r="F1459" s="77">
        <v>43221</v>
      </c>
      <c r="G1459" s="76" t="s">
        <v>5054</v>
      </c>
      <c r="H1459" s="76"/>
      <c r="I1459" s="76" t="s">
        <v>5053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276</v>
      </c>
      <c r="F1460" s="77">
        <v>43228</v>
      </c>
      <c r="G1460" s="76" t="s">
        <v>5052</v>
      </c>
      <c r="H1460" s="76" t="s">
        <v>5051</v>
      </c>
      <c r="I1460" s="76" t="s">
        <v>5050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276</v>
      </c>
      <c r="F1461" s="77">
        <v>43404</v>
      </c>
      <c r="G1461" s="76" t="s">
        <v>5049</v>
      </c>
      <c r="H1461" s="76" t="s">
        <v>4363</v>
      </c>
      <c r="I1461" s="76" t="s">
        <v>5048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276</v>
      </c>
      <c r="F1462" s="77">
        <v>43420</v>
      </c>
      <c r="G1462" s="76" t="s">
        <v>5047</v>
      </c>
      <c r="H1462" s="76" t="s">
        <v>3759</v>
      </c>
      <c r="I1462" s="76" t="s">
        <v>5046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276</v>
      </c>
      <c r="F1463" s="77">
        <v>43420</v>
      </c>
      <c r="G1463" s="76" t="s">
        <v>5045</v>
      </c>
      <c r="H1463" s="76" t="s">
        <v>3759</v>
      </c>
      <c r="I1463" s="76" t="s">
        <v>5044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276</v>
      </c>
      <c r="F1464" s="77">
        <v>43423</v>
      </c>
      <c r="G1464" s="76" t="s">
        <v>5043</v>
      </c>
      <c r="H1464" s="76" t="s">
        <v>5042</v>
      </c>
      <c r="I1464" s="76" t="s">
        <v>5039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276</v>
      </c>
      <c r="F1465" s="77">
        <v>43423</v>
      </c>
      <c r="G1465" s="76" t="s">
        <v>5041</v>
      </c>
      <c r="H1465" s="76" t="s">
        <v>5040</v>
      </c>
      <c r="I1465" s="76" t="s">
        <v>5039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276</v>
      </c>
      <c r="F1466" s="77">
        <v>43423</v>
      </c>
      <c r="G1466" s="76" t="s">
        <v>5038</v>
      </c>
      <c r="H1466" s="76" t="s">
        <v>5037</v>
      </c>
      <c r="I1466" s="76" t="s">
        <v>5032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276</v>
      </c>
      <c r="F1467" s="77">
        <v>43423</v>
      </c>
      <c r="G1467" s="76" t="s">
        <v>5036</v>
      </c>
      <c r="H1467" s="76" t="s">
        <v>5035</v>
      </c>
      <c r="I1467" s="76" t="s">
        <v>5032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276</v>
      </c>
      <c r="F1468" s="77">
        <v>43423</v>
      </c>
      <c r="G1468" s="76" t="s">
        <v>5034</v>
      </c>
      <c r="H1468" s="76" t="s">
        <v>5033</v>
      </c>
      <c r="I1468" s="76" t="s">
        <v>5032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276</v>
      </c>
      <c r="F1469" s="77">
        <v>43423</v>
      </c>
      <c r="G1469" s="76" t="s">
        <v>5031</v>
      </c>
      <c r="H1469" s="76" t="s">
        <v>5030</v>
      </c>
      <c r="I1469" s="76" t="s">
        <v>5021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276</v>
      </c>
      <c r="F1470" s="77">
        <v>43423</v>
      </c>
      <c r="G1470" s="76" t="s">
        <v>5029</v>
      </c>
      <c r="H1470" s="76" t="s">
        <v>5028</v>
      </c>
      <c r="I1470" s="76" t="s">
        <v>5021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276</v>
      </c>
      <c r="F1471" s="77">
        <v>43423</v>
      </c>
      <c r="G1471" s="76" t="s">
        <v>5027</v>
      </c>
      <c r="H1471" s="76" t="s">
        <v>5026</v>
      </c>
      <c r="I1471" s="76" t="s">
        <v>5021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276</v>
      </c>
      <c r="F1472" s="77">
        <v>43423</v>
      </c>
      <c r="G1472" s="76" t="s">
        <v>5025</v>
      </c>
      <c r="H1472" s="76" t="s">
        <v>5024</v>
      </c>
      <c r="I1472" s="76" t="s">
        <v>5021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276</v>
      </c>
      <c r="F1473" s="77">
        <v>43423</v>
      </c>
      <c r="G1473" s="76" t="s">
        <v>5023</v>
      </c>
      <c r="H1473" s="76" t="s">
        <v>5022</v>
      </c>
      <c r="I1473" s="76" t="s">
        <v>5021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285</v>
      </c>
      <c r="F1474" s="77">
        <v>43524</v>
      </c>
      <c r="G1474" s="76" t="s">
        <v>5020</v>
      </c>
      <c r="H1474" s="76"/>
      <c r="I1474" s="76" t="s">
        <v>5019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285</v>
      </c>
      <c r="F1475" s="77">
        <v>43570</v>
      </c>
      <c r="G1475" s="76" t="s">
        <v>5018</v>
      </c>
      <c r="H1475" s="76"/>
      <c r="I1475" s="76" t="s">
        <v>5017</v>
      </c>
      <c r="J1475" s="78">
        <v>5946.16</v>
      </c>
    </row>
    <row r="1476" spans="1:10" x14ac:dyDescent="0.25">
      <c r="A1476" s="76"/>
      <c r="B1476" s="76"/>
      <c r="C1476" s="76" t="s">
        <v>5016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5015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285</v>
      </c>
      <c r="F1478" s="77">
        <v>41517</v>
      </c>
      <c r="G1478" s="76" t="s">
        <v>489</v>
      </c>
      <c r="H1478" s="76"/>
      <c r="I1478" s="76" t="s">
        <v>488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285</v>
      </c>
      <c r="F1479" s="77">
        <v>41578</v>
      </c>
      <c r="G1479" s="76" t="s">
        <v>485</v>
      </c>
      <c r="H1479" s="76"/>
      <c r="I1479" s="76" t="s">
        <v>484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285</v>
      </c>
      <c r="F1480" s="77">
        <v>42767</v>
      </c>
      <c r="G1480" s="76" t="s">
        <v>284</v>
      </c>
      <c r="H1480" s="76"/>
      <c r="I1480" s="76" t="s">
        <v>283</v>
      </c>
      <c r="J1480" s="78">
        <v>-40</v>
      </c>
    </row>
    <row r="1481" spans="1:10" x14ac:dyDescent="0.25">
      <c r="A1481" s="76"/>
      <c r="B1481" s="76"/>
      <c r="C1481" s="76" t="s">
        <v>5014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5013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285</v>
      </c>
      <c r="F1483" s="77">
        <v>41121</v>
      </c>
      <c r="G1483" s="76" t="s">
        <v>513</v>
      </c>
      <c r="H1483" s="76"/>
      <c r="I1483" s="76" t="s">
        <v>512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285</v>
      </c>
      <c r="F1484" s="77">
        <v>41639</v>
      </c>
      <c r="G1484" s="76" t="s">
        <v>756</v>
      </c>
      <c r="H1484" s="76"/>
      <c r="I1484" s="76" t="s">
        <v>755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285</v>
      </c>
      <c r="F1485" s="77">
        <v>42035</v>
      </c>
      <c r="G1485" s="76" t="s">
        <v>754</v>
      </c>
      <c r="H1485" s="76"/>
      <c r="I1485" s="76" t="s">
        <v>753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285</v>
      </c>
      <c r="F1486" s="77">
        <v>42063</v>
      </c>
      <c r="G1486" s="76" t="s">
        <v>457</v>
      </c>
      <c r="H1486" s="76"/>
      <c r="I1486" s="76" t="s">
        <v>456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285</v>
      </c>
      <c r="F1487" s="77">
        <v>42277</v>
      </c>
      <c r="G1487" s="76" t="s">
        <v>438</v>
      </c>
      <c r="H1487" s="76"/>
      <c r="I1487" s="76" t="s">
        <v>437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285</v>
      </c>
      <c r="F1488" s="77">
        <v>42767</v>
      </c>
      <c r="G1488" s="76" t="s">
        <v>284</v>
      </c>
      <c r="H1488" s="76"/>
      <c r="I1488" s="76" t="s">
        <v>283</v>
      </c>
      <c r="J1488" s="78">
        <v>-118</v>
      </c>
    </row>
    <row r="1489" spans="1:10" x14ac:dyDescent="0.25">
      <c r="A1489" s="76"/>
      <c r="B1489" s="76"/>
      <c r="C1489" s="76" t="s">
        <v>5012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5011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285</v>
      </c>
      <c r="F1491" s="77">
        <v>42370</v>
      </c>
      <c r="G1491" s="76" t="s">
        <v>568</v>
      </c>
      <c r="H1491" s="76"/>
      <c r="I1491" s="76" t="s">
        <v>567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285</v>
      </c>
      <c r="F1492" s="77">
        <v>42810</v>
      </c>
      <c r="G1492" s="76" t="s">
        <v>585</v>
      </c>
      <c r="H1492" s="76"/>
      <c r="I1492" s="76" t="s">
        <v>584</v>
      </c>
      <c r="J1492" s="78">
        <v>-500</v>
      </c>
    </row>
    <row r="1493" spans="1:10" x14ac:dyDescent="0.25">
      <c r="A1493" s="76"/>
      <c r="B1493" s="76"/>
      <c r="C1493" s="76" t="s">
        <v>5010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5009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285</v>
      </c>
      <c r="F1495" s="77">
        <v>42370</v>
      </c>
      <c r="G1495" s="76" t="s">
        <v>568</v>
      </c>
      <c r="H1495" s="76"/>
      <c r="I1495" s="76" t="s">
        <v>567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285</v>
      </c>
      <c r="F1496" s="77">
        <v>42810</v>
      </c>
      <c r="G1496" s="76" t="s">
        <v>585</v>
      </c>
      <c r="H1496" s="76"/>
      <c r="I1496" s="76" t="s">
        <v>584</v>
      </c>
      <c r="J1496" s="78">
        <v>-500</v>
      </c>
    </row>
    <row r="1497" spans="1:10" x14ac:dyDescent="0.25">
      <c r="A1497" s="76"/>
      <c r="B1497" s="76"/>
      <c r="C1497" s="76" t="s">
        <v>5008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5007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285</v>
      </c>
      <c r="F1499" s="77">
        <v>40999</v>
      </c>
      <c r="G1499" s="76" t="s">
        <v>521</v>
      </c>
      <c r="H1499" s="76"/>
      <c r="I1499" s="76" t="s">
        <v>520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285</v>
      </c>
      <c r="F1500" s="77">
        <v>41182</v>
      </c>
      <c r="G1500" s="76" t="s">
        <v>509</v>
      </c>
      <c r="H1500" s="76"/>
      <c r="I1500" s="76" t="s">
        <v>508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285</v>
      </c>
      <c r="F1501" s="77">
        <v>41394</v>
      </c>
      <c r="G1501" s="76" t="s">
        <v>495</v>
      </c>
      <c r="H1501" s="76"/>
      <c r="I1501" s="76" t="s">
        <v>494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285</v>
      </c>
      <c r="F1502" s="77">
        <v>41608</v>
      </c>
      <c r="G1502" s="76" t="s">
        <v>483</v>
      </c>
      <c r="H1502" s="76"/>
      <c r="I1502" s="76" t="s">
        <v>482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637</v>
      </c>
      <c r="F1503" s="77">
        <v>41743</v>
      </c>
      <c r="G1503" s="76"/>
      <c r="H1503" s="76"/>
      <c r="I1503" s="76" t="s">
        <v>1597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285</v>
      </c>
      <c r="F1504" s="77">
        <v>41851</v>
      </c>
      <c r="G1504" s="76" t="s">
        <v>469</v>
      </c>
      <c r="H1504" s="76"/>
      <c r="I1504" s="76" t="s">
        <v>468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285</v>
      </c>
      <c r="F1505" s="77">
        <v>42004</v>
      </c>
      <c r="G1505" s="76" t="s">
        <v>460</v>
      </c>
      <c r="H1505" s="76"/>
      <c r="I1505" s="76" t="s">
        <v>459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285</v>
      </c>
      <c r="F1506" s="77">
        <v>42216</v>
      </c>
      <c r="G1506" s="76" t="s">
        <v>927</v>
      </c>
      <c r="H1506" s="76"/>
      <c r="I1506" s="76" t="s">
        <v>926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285</v>
      </c>
      <c r="F1507" s="77">
        <v>42370</v>
      </c>
      <c r="G1507" s="76" t="s">
        <v>568</v>
      </c>
      <c r="H1507" s="76"/>
      <c r="I1507" s="76" t="s">
        <v>567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296</v>
      </c>
      <c r="F1508" s="77">
        <v>42744</v>
      </c>
      <c r="G1508" s="76" t="s">
        <v>610</v>
      </c>
      <c r="H1508" s="76" t="s">
        <v>5006</v>
      </c>
      <c r="I1508" s="76" t="s">
        <v>5005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285</v>
      </c>
      <c r="F1509" s="77">
        <v>42855</v>
      </c>
      <c r="G1509" s="76" t="s">
        <v>388</v>
      </c>
      <c r="H1509" s="76"/>
      <c r="I1509" s="76" t="s">
        <v>387</v>
      </c>
      <c r="J1509" s="78">
        <v>20</v>
      </c>
    </row>
    <row r="1510" spans="1:10" x14ac:dyDescent="0.25">
      <c r="A1510" s="76"/>
      <c r="B1510" s="76"/>
      <c r="C1510" s="76" t="s">
        <v>5004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5003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276</v>
      </c>
      <c r="F1512" s="77">
        <v>43800</v>
      </c>
      <c r="G1512" s="76" t="s">
        <v>5002</v>
      </c>
      <c r="H1512" s="76" t="s">
        <v>5001</v>
      </c>
      <c r="I1512" s="76" t="s">
        <v>5000</v>
      </c>
      <c r="J1512" s="78">
        <v>-281.24</v>
      </c>
    </row>
    <row r="1513" spans="1:10" x14ac:dyDescent="0.25">
      <c r="A1513" s="76"/>
      <c r="B1513" s="76"/>
      <c r="C1513" s="76" t="s">
        <v>4999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4998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285</v>
      </c>
      <c r="F1515" s="77">
        <v>41182</v>
      </c>
      <c r="G1515" s="76" t="s">
        <v>509</v>
      </c>
      <c r="H1515" s="76"/>
      <c r="I1515" s="76" t="s">
        <v>508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285</v>
      </c>
      <c r="F1516" s="77">
        <v>41243</v>
      </c>
      <c r="G1516" s="76" t="s">
        <v>505</v>
      </c>
      <c r="H1516" s="76"/>
      <c r="I1516" s="76" t="s">
        <v>504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285</v>
      </c>
      <c r="F1517" s="77">
        <v>41333</v>
      </c>
      <c r="G1517" s="76" t="s">
        <v>499</v>
      </c>
      <c r="H1517" s="76"/>
      <c r="I1517" s="76" t="s">
        <v>498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285</v>
      </c>
      <c r="F1518" s="77">
        <v>41455</v>
      </c>
      <c r="G1518" s="76" t="s">
        <v>491</v>
      </c>
      <c r="H1518" s="76"/>
      <c r="I1518" s="76" t="s">
        <v>490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285</v>
      </c>
      <c r="F1519" s="77">
        <v>41517</v>
      </c>
      <c r="G1519" s="76" t="s">
        <v>489</v>
      </c>
      <c r="H1519" s="76"/>
      <c r="I1519" s="76" t="s">
        <v>488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285</v>
      </c>
      <c r="F1520" s="77">
        <v>41639</v>
      </c>
      <c r="G1520" s="76" t="s">
        <v>756</v>
      </c>
      <c r="H1520" s="76"/>
      <c r="I1520" s="76" t="s">
        <v>755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285</v>
      </c>
      <c r="F1521" s="77">
        <v>41698</v>
      </c>
      <c r="G1521" s="76" t="s">
        <v>477</v>
      </c>
      <c r="H1521" s="76"/>
      <c r="I1521" s="76" t="s">
        <v>476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285</v>
      </c>
      <c r="F1522" s="77">
        <v>41729</v>
      </c>
      <c r="G1522" s="76" t="s">
        <v>473</v>
      </c>
      <c r="H1522" s="76"/>
      <c r="I1522" s="76" t="s">
        <v>472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285</v>
      </c>
      <c r="F1523" s="77">
        <v>41759</v>
      </c>
      <c r="G1523" s="76" t="s">
        <v>471</v>
      </c>
      <c r="H1523" s="76"/>
      <c r="I1523" s="76" t="s">
        <v>470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285</v>
      </c>
      <c r="F1524" s="77">
        <v>41790</v>
      </c>
      <c r="G1524" s="76" t="s">
        <v>570</v>
      </c>
      <c r="H1524" s="76"/>
      <c r="I1524" s="76" t="s">
        <v>569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296</v>
      </c>
      <c r="F1525" s="77">
        <v>41967</v>
      </c>
      <c r="G1525" s="76"/>
      <c r="H1525" s="76" t="s">
        <v>3856</v>
      </c>
      <c r="I1525" s="76" t="s">
        <v>4997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285</v>
      </c>
      <c r="F1526" s="77">
        <v>42094</v>
      </c>
      <c r="G1526" s="76" t="s">
        <v>452</v>
      </c>
      <c r="H1526" s="76"/>
      <c r="I1526" s="76" t="s">
        <v>451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285</v>
      </c>
      <c r="F1527" s="77">
        <v>42338</v>
      </c>
      <c r="G1527" s="76" t="s">
        <v>434</v>
      </c>
      <c r="H1527" s="76"/>
      <c r="I1527" s="76" t="s">
        <v>433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285</v>
      </c>
      <c r="F1528" s="77">
        <v>42490</v>
      </c>
      <c r="G1528" s="76" t="s">
        <v>423</v>
      </c>
      <c r="H1528" s="76"/>
      <c r="I1528" s="76" t="s">
        <v>422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285</v>
      </c>
      <c r="F1529" s="77">
        <v>42521</v>
      </c>
      <c r="G1529" s="76" t="s">
        <v>420</v>
      </c>
      <c r="H1529" s="76"/>
      <c r="I1529" s="76" t="s">
        <v>419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285</v>
      </c>
      <c r="F1530" s="77">
        <v>42766</v>
      </c>
      <c r="G1530" s="76" t="s">
        <v>398</v>
      </c>
      <c r="H1530" s="76"/>
      <c r="I1530" s="76" t="s">
        <v>397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285</v>
      </c>
      <c r="F1531" s="77">
        <v>42825</v>
      </c>
      <c r="G1531" s="76" t="s">
        <v>391</v>
      </c>
      <c r="H1531" s="76"/>
      <c r="I1531" s="76" t="s">
        <v>390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276</v>
      </c>
      <c r="F1532" s="77">
        <v>43007</v>
      </c>
      <c r="G1532" s="76" t="s">
        <v>4996</v>
      </c>
      <c r="H1532" s="76" t="s">
        <v>4971</v>
      </c>
      <c r="I1532" s="76" t="s">
        <v>1579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276</v>
      </c>
      <c r="F1533" s="77">
        <v>43007</v>
      </c>
      <c r="G1533" s="76" t="s">
        <v>4996</v>
      </c>
      <c r="H1533" s="76" t="s">
        <v>4971</v>
      </c>
      <c r="I1533" s="76" t="s">
        <v>915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276</v>
      </c>
      <c r="F1534" s="77">
        <v>43122</v>
      </c>
      <c r="G1534" s="76" t="s">
        <v>4992</v>
      </c>
      <c r="H1534" s="76" t="s">
        <v>4971</v>
      </c>
      <c r="I1534" s="76" t="s">
        <v>4995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276</v>
      </c>
      <c r="F1535" s="77">
        <v>43122</v>
      </c>
      <c r="G1535" s="76" t="s">
        <v>4993</v>
      </c>
      <c r="H1535" s="76" t="s">
        <v>4971</v>
      </c>
      <c r="I1535" s="76" t="s">
        <v>4994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276</v>
      </c>
      <c r="F1536" s="77">
        <v>43122</v>
      </c>
      <c r="G1536" s="76" t="s">
        <v>4993</v>
      </c>
      <c r="H1536" s="76" t="s">
        <v>4971</v>
      </c>
      <c r="I1536" s="76" t="s">
        <v>320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276</v>
      </c>
      <c r="F1537" s="77">
        <v>43122</v>
      </c>
      <c r="G1537" s="76" t="s">
        <v>4992</v>
      </c>
      <c r="H1537" s="76" t="s">
        <v>4971</v>
      </c>
      <c r="I1537" s="76" t="s">
        <v>320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276</v>
      </c>
      <c r="F1538" s="77">
        <v>43131</v>
      </c>
      <c r="G1538" s="76" t="s">
        <v>4991</v>
      </c>
      <c r="H1538" s="76" t="s">
        <v>4990</v>
      </c>
      <c r="I1538" s="76" t="s">
        <v>4989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276</v>
      </c>
      <c r="F1539" s="77">
        <v>43131</v>
      </c>
      <c r="G1539" s="76" t="s">
        <v>4988</v>
      </c>
      <c r="H1539" s="76" t="s">
        <v>4983</v>
      </c>
      <c r="I1539" s="76" t="s">
        <v>4987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276</v>
      </c>
      <c r="F1540" s="77">
        <v>43251</v>
      </c>
      <c r="G1540" s="76" t="s">
        <v>4986</v>
      </c>
      <c r="H1540" s="76" t="s">
        <v>4983</v>
      </c>
      <c r="I1540" s="76" t="s">
        <v>4985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276</v>
      </c>
      <c r="F1541" s="77">
        <v>43251</v>
      </c>
      <c r="G1541" s="76" t="s">
        <v>4984</v>
      </c>
      <c r="H1541" s="76" t="s">
        <v>4983</v>
      </c>
      <c r="I1541" s="76" t="s">
        <v>4982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276</v>
      </c>
      <c r="F1542" s="77">
        <v>43251</v>
      </c>
      <c r="G1542" s="76" t="s">
        <v>4981</v>
      </c>
      <c r="H1542" s="76" t="s">
        <v>4971</v>
      </c>
      <c r="I1542" s="76" t="s">
        <v>4980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276</v>
      </c>
      <c r="F1543" s="77">
        <v>43599</v>
      </c>
      <c r="G1543" s="76" t="s">
        <v>4979</v>
      </c>
      <c r="H1543" s="76" t="s">
        <v>4971</v>
      </c>
      <c r="I1543" s="76" t="s">
        <v>4978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276</v>
      </c>
      <c r="F1544" s="77">
        <v>43746</v>
      </c>
      <c r="G1544" s="76" t="s">
        <v>4977</v>
      </c>
      <c r="H1544" s="76" t="s">
        <v>4971</v>
      </c>
      <c r="I1544" s="76" t="s">
        <v>4976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276</v>
      </c>
      <c r="F1545" s="77">
        <v>43804</v>
      </c>
      <c r="G1545" s="76" t="s">
        <v>4975</v>
      </c>
      <c r="H1545" s="76" t="s">
        <v>4971</v>
      </c>
      <c r="I1545" s="76" t="s">
        <v>4974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276</v>
      </c>
      <c r="F1546" s="77">
        <v>43895</v>
      </c>
      <c r="G1546" s="76" t="s">
        <v>4972</v>
      </c>
      <c r="H1546" s="76" t="s">
        <v>4971</v>
      </c>
      <c r="I1546" s="76" t="s">
        <v>4973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276</v>
      </c>
      <c r="F1547" s="77">
        <v>43895</v>
      </c>
      <c r="G1547" s="76" t="s">
        <v>4972</v>
      </c>
      <c r="H1547" s="76" t="s">
        <v>4971</v>
      </c>
      <c r="I1547" s="76" t="s">
        <v>320</v>
      </c>
      <c r="J1547" s="78">
        <v>-4.99</v>
      </c>
    </row>
    <row r="1548" spans="1:10" x14ac:dyDescent="0.25">
      <c r="A1548" s="76"/>
      <c r="B1548" s="76"/>
      <c r="C1548" s="76" t="s">
        <v>4970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4969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285</v>
      </c>
      <c r="F1550" s="77">
        <v>40939</v>
      </c>
      <c r="G1550" s="76" t="s">
        <v>525</v>
      </c>
      <c r="H1550" s="76"/>
      <c r="I1550" s="76" t="s">
        <v>524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285</v>
      </c>
      <c r="F1551" s="77">
        <v>41121</v>
      </c>
      <c r="G1551" s="76" t="s">
        <v>1008</v>
      </c>
      <c r="H1551" s="76"/>
      <c r="I1551" s="76" t="s">
        <v>1007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285</v>
      </c>
      <c r="F1552" s="77">
        <v>41608</v>
      </c>
      <c r="G1552" s="76" t="s">
        <v>483</v>
      </c>
      <c r="H1552" s="76"/>
      <c r="I1552" s="76" t="s">
        <v>482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285</v>
      </c>
      <c r="F1553" s="77">
        <v>42370</v>
      </c>
      <c r="G1553" s="76" t="s">
        <v>568</v>
      </c>
      <c r="H1553" s="76"/>
      <c r="I1553" s="76" t="s">
        <v>567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285</v>
      </c>
      <c r="F1554" s="77">
        <v>42551</v>
      </c>
      <c r="G1554" s="76" t="s">
        <v>418</v>
      </c>
      <c r="H1554" s="76"/>
      <c r="I1554" s="76" t="s">
        <v>417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285</v>
      </c>
      <c r="F1555" s="77">
        <v>42809</v>
      </c>
      <c r="G1555" s="76" t="s">
        <v>557</v>
      </c>
      <c r="H1555" s="76"/>
      <c r="I1555" s="76" t="s">
        <v>556</v>
      </c>
      <c r="J1555" s="78">
        <v>-508</v>
      </c>
    </row>
    <row r="1556" spans="1:10" x14ac:dyDescent="0.25">
      <c r="A1556" s="76"/>
      <c r="B1556" s="76"/>
      <c r="C1556" s="76" t="s">
        <v>4968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4967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285</v>
      </c>
      <c r="F1558" s="77">
        <v>41152</v>
      </c>
      <c r="G1558" s="76" t="s">
        <v>511</v>
      </c>
      <c r="H1558" s="76"/>
      <c r="I1558" s="76" t="s">
        <v>510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285</v>
      </c>
      <c r="F1559" s="77">
        <v>41243</v>
      </c>
      <c r="G1559" s="76" t="s">
        <v>505</v>
      </c>
      <c r="H1559" s="76"/>
      <c r="I1559" s="76" t="s">
        <v>504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285</v>
      </c>
      <c r="F1560" s="77">
        <v>41305</v>
      </c>
      <c r="G1560" s="76" t="s">
        <v>501</v>
      </c>
      <c r="H1560" s="76"/>
      <c r="I1560" s="76" t="s">
        <v>500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285</v>
      </c>
      <c r="F1561" s="77">
        <v>41333</v>
      </c>
      <c r="G1561" s="76" t="s">
        <v>499</v>
      </c>
      <c r="H1561" s="76"/>
      <c r="I1561" s="76" t="s">
        <v>498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285</v>
      </c>
      <c r="F1562" s="77">
        <v>41425</v>
      </c>
      <c r="G1562" s="76" t="s">
        <v>493</v>
      </c>
      <c r="H1562" s="76"/>
      <c r="I1562" s="76" t="s">
        <v>492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285</v>
      </c>
      <c r="F1563" s="77">
        <v>41425</v>
      </c>
      <c r="G1563" s="76" t="s">
        <v>934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285</v>
      </c>
      <c r="F1564" s="77">
        <v>41455</v>
      </c>
      <c r="G1564" s="76" t="s">
        <v>491</v>
      </c>
      <c r="H1564" s="76"/>
      <c r="I1564" s="76" t="s">
        <v>490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285</v>
      </c>
      <c r="F1565" s="77">
        <v>41547</v>
      </c>
      <c r="G1565" s="76" t="s">
        <v>487</v>
      </c>
      <c r="H1565" s="76"/>
      <c r="I1565" s="76" t="s">
        <v>486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285</v>
      </c>
      <c r="F1566" s="77">
        <v>41578</v>
      </c>
      <c r="G1566" s="76" t="s">
        <v>485</v>
      </c>
      <c r="H1566" s="76"/>
      <c r="I1566" s="76" t="s">
        <v>484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285</v>
      </c>
      <c r="F1567" s="77">
        <v>41670</v>
      </c>
      <c r="G1567" s="76" t="s">
        <v>587</v>
      </c>
      <c r="H1567" s="76"/>
      <c r="I1567" s="76" t="s">
        <v>586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285</v>
      </c>
      <c r="F1568" s="77">
        <v>41698</v>
      </c>
      <c r="G1568" s="76" t="s">
        <v>477</v>
      </c>
      <c r="H1568" s="76"/>
      <c r="I1568" s="76" t="s">
        <v>476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285</v>
      </c>
      <c r="F1569" s="77">
        <v>41820</v>
      </c>
      <c r="G1569" s="76" t="s">
        <v>769</v>
      </c>
      <c r="H1569" s="76"/>
      <c r="I1569" s="76" t="s">
        <v>768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285</v>
      </c>
      <c r="F1570" s="77">
        <v>41882</v>
      </c>
      <c r="G1570" s="76" t="s">
        <v>467</v>
      </c>
      <c r="H1570" s="76"/>
      <c r="I1570" s="76" t="s">
        <v>466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285</v>
      </c>
      <c r="F1571" s="77">
        <v>42035</v>
      </c>
      <c r="G1571" s="76" t="s">
        <v>754</v>
      </c>
      <c r="H1571" s="76"/>
      <c r="I1571" s="76" t="s">
        <v>753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285</v>
      </c>
      <c r="F1572" s="77">
        <v>42063</v>
      </c>
      <c r="G1572" s="76" t="s">
        <v>457</v>
      </c>
      <c r="H1572" s="76"/>
      <c r="I1572" s="76" t="s">
        <v>456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285</v>
      </c>
      <c r="F1573" s="77">
        <v>42155</v>
      </c>
      <c r="G1573" s="76" t="s">
        <v>752</v>
      </c>
      <c r="H1573" s="76"/>
      <c r="I1573" s="76" t="s">
        <v>751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285</v>
      </c>
      <c r="F1574" s="77">
        <v>42185</v>
      </c>
      <c r="G1574" s="76" t="s">
        <v>443</v>
      </c>
      <c r="H1574" s="76"/>
      <c r="I1574" s="76" t="s">
        <v>442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285</v>
      </c>
      <c r="F1575" s="77">
        <v>42338</v>
      </c>
      <c r="G1575" s="76" t="s">
        <v>434</v>
      </c>
      <c r="H1575" s="76"/>
      <c r="I1575" s="76" t="s">
        <v>433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285</v>
      </c>
      <c r="F1576" s="77">
        <v>42551</v>
      </c>
      <c r="G1576" s="76" t="s">
        <v>418</v>
      </c>
      <c r="H1576" s="76"/>
      <c r="I1576" s="76" t="s">
        <v>417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285</v>
      </c>
      <c r="F1577" s="77">
        <v>42809</v>
      </c>
      <c r="G1577" s="76" t="s">
        <v>557</v>
      </c>
      <c r="H1577" s="76"/>
      <c r="I1577" s="76" t="s">
        <v>556</v>
      </c>
      <c r="J1577" s="78">
        <v>-714.71</v>
      </c>
    </row>
    <row r="1578" spans="1:10" x14ac:dyDescent="0.25">
      <c r="A1578" s="76"/>
      <c r="B1578" s="76"/>
      <c r="C1578" s="76" t="s">
        <v>4966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4965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285</v>
      </c>
      <c r="F1580" s="77">
        <v>42308</v>
      </c>
      <c r="G1580" s="76" t="s">
        <v>436</v>
      </c>
      <c r="H1580" s="76"/>
      <c r="I1580" s="76" t="s">
        <v>435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285</v>
      </c>
      <c r="F1581" s="77">
        <v>42370</v>
      </c>
      <c r="G1581" s="76" t="s">
        <v>568</v>
      </c>
      <c r="H1581" s="76"/>
      <c r="I1581" s="76" t="s">
        <v>567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296</v>
      </c>
      <c r="F1582" s="77">
        <v>42712</v>
      </c>
      <c r="G1582" s="76" t="s">
        <v>610</v>
      </c>
      <c r="H1582" s="76" t="s">
        <v>4964</v>
      </c>
      <c r="I1582" s="76" t="s">
        <v>4963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285</v>
      </c>
      <c r="F1583" s="77">
        <v>42794</v>
      </c>
      <c r="G1583" s="76" t="s">
        <v>395</v>
      </c>
      <c r="H1583" s="76"/>
      <c r="I1583" s="76" t="s">
        <v>394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276</v>
      </c>
      <c r="F1584" s="77">
        <v>43061</v>
      </c>
      <c r="G1584" s="76" t="s">
        <v>4962</v>
      </c>
      <c r="H1584" s="76" t="s">
        <v>4957</v>
      </c>
      <c r="I1584" s="76" t="s">
        <v>4961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276</v>
      </c>
      <c r="F1585" s="77">
        <v>43083</v>
      </c>
      <c r="G1585" s="76" t="s">
        <v>4960</v>
      </c>
      <c r="H1585" s="76" t="s">
        <v>4957</v>
      </c>
      <c r="I1585" s="76" t="s">
        <v>4959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276</v>
      </c>
      <c r="F1586" s="77">
        <v>43090</v>
      </c>
      <c r="G1586" s="76" t="s">
        <v>4958</v>
      </c>
      <c r="H1586" s="76" t="s">
        <v>4957</v>
      </c>
      <c r="I1586" s="76" t="s">
        <v>4390</v>
      </c>
      <c r="J1586" s="78">
        <v>-41.37</v>
      </c>
    </row>
    <row r="1587" spans="1:10" x14ac:dyDescent="0.25">
      <c r="A1587" s="76"/>
      <c r="B1587" s="76"/>
      <c r="C1587" s="76" t="s">
        <v>4956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4955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285</v>
      </c>
      <c r="F1589" s="77">
        <v>42825</v>
      </c>
      <c r="G1589" s="76" t="s">
        <v>391</v>
      </c>
      <c r="H1589" s="76"/>
      <c r="I1589" s="76" t="s">
        <v>390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285</v>
      </c>
      <c r="F1590" s="77">
        <v>42855</v>
      </c>
      <c r="G1590" s="76" t="s">
        <v>388</v>
      </c>
      <c r="H1590" s="76"/>
      <c r="I1590" s="76" t="s">
        <v>387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285</v>
      </c>
      <c r="F1591" s="77">
        <v>42886</v>
      </c>
      <c r="G1591" s="76" t="s">
        <v>680</v>
      </c>
      <c r="H1591" s="76"/>
      <c r="I1591" s="76" t="s">
        <v>679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276</v>
      </c>
      <c r="F1592" s="77">
        <v>42917</v>
      </c>
      <c r="G1592" s="76" t="s">
        <v>4954</v>
      </c>
      <c r="H1592" s="76" t="s">
        <v>4944</v>
      </c>
      <c r="I1592" s="76" t="s">
        <v>4953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276</v>
      </c>
      <c r="F1593" s="77">
        <v>43022</v>
      </c>
      <c r="G1593" s="76" t="s">
        <v>4952</v>
      </c>
      <c r="H1593" s="76" t="s">
        <v>4944</v>
      </c>
      <c r="I1593" s="76" t="s">
        <v>4950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276</v>
      </c>
      <c r="F1594" s="77">
        <v>43040</v>
      </c>
      <c r="G1594" s="76" t="s">
        <v>4951</v>
      </c>
      <c r="H1594" s="76" t="s">
        <v>4944</v>
      </c>
      <c r="I1594" s="76" t="s">
        <v>4950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1187</v>
      </c>
      <c r="F1595" s="77">
        <v>43145</v>
      </c>
      <c r="G1595" s="76" t="s">
        <v>4949</v>
      </c>
      <c r="H1595" s="76" t="s">
        <v>4944</v>
      </c>
      <c r="I1595" s="76" t="s">
        <v>4948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637</v>
      </c>
      <c r="F1596" s="77">
        <v>43190</v>
      </c>
      <c r="G1596" s="76"/>
      <c r="H1596" s="76"/>
      <c r="I1596" s="76" t="s">
        <v>4947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637</v>
      </c>
      <c r="F1597" s="77">
        <v>43190</v>
      </c>
      <c r="G1597" s="76"/>
      <c r="H1597" s="76"/>
      <c r="I1597" s="76" t="s">
        <v>4946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276</v>
      </c>
      <c r="F1598" s="77">
        <v>43404</v>
      </c>
      <c r="G1598" s="76" t="s">
        <v>4945</v>
      </c>
      <c r="H1598" s="76" t="s">
        <v>4944</v>
      </c>
      <c r="I1598" s="76" t="s">
        <v>2595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285</v>
      </c>
      <c r="F1599" s="77">
        <v>43465</v>
      </c>
      <c r="G1599" s="76" t="s">
        <v>2676</v>
      </c>
      <c r="H1599" s="76"/>
      <c r="I1599" s="76" t="s">
        <v>2674</v>
      </c>
      <c r="J1599" s="78">
        <v>513.47</v>
      </c>
    </row>
    <row r="1600" spans="1:10" x14ac:dyDescent="0.25">
      <c r="A1600" s="76"/>
      <c r="B1600" s="76"/>
      <c r="C1600" s="76" t="s">
        <v>4943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4942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285</v>
      </c>
      <c r="F1602" s="77">
        <v>41912</v>
      </c>
      <c r="G1602" s="76" t="s">
        <v>287</v>
      </c>
      <c r="H1602" s="76"/>
      <c r="I1602" s="76" t="s">
        <v>286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285</v>
      </c>
      <c r="F1603" s="77">
        <v>42004</v>
      </c>
      <c r="G1603" s="76" t="s">
        <v>460</v>
      </c>
      <c r="H1603" s="76"/>
      <c r="I1603" s="76" t="s">
        <v>459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285</v>
      </c>
      <c r="F1604" s="77">
        <v>42124</v>
      </c>
      <c r="G1604" s="76" t="s">
        <v>448</v>
      </c>
      <c r="H1604" s="76"/>
      <c r="I1604" s="76" t="s">
        <v>447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285</v>
      </c>
      <c r="F1605" s="77">
        <v>42370</v>
      </c>
      <c r="G1605" s="76" t="s">
        <v>568</v>
      </c>
      <c r="H1605" s="76"/>
      <c r="I1605" s="76" t="s">
        <v>567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285</v>
      </c>
      <c r="F1606" s="77">
        <v>42810</v>
      </c>
      <c r="G1606" s="76" t="s">
        <v>585</v>
      </c>
      <c r="H1606" s="76"/>
      <c r="I1606" s="76" t="s">
        <v>584</v>
      </c>
      <c r="J1606" s="78">
        <v>-500</v>
      </c>
    </row>
    <row r="1607" spans="1:10" x14ac:dyDescent="0.25">
      <c r="A1607" s="76"/>
      <c r="B1607" s="76"/>
      <c r="C1607" s="76" t="s">
        <v>4941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4940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285</v>
      </c>
      <c r="F1609" s="77">
        <v>41547</v>
      </c>
      <c r="G1609" s="76" t="s">
        <v>487</v>
      </c>
      <c r="H1609" s="76"/>
      <c r="I1609" s="76" t="s">
        <v>486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285</v>
      </c>
      <c r="F1610" s="77">
        <v>41639</v>
      </c>
      <c r="G1610" s="76" t="s">
        <v>756</v>
      </c>
      <c r="H1610" s="76"/>
      <c r="I1610" s="76" t="s">
        <v>755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285</v>
      </c>
      <c r="F1611" s="77">
        <v>41698</v>
      </c>
      <c r="G1611" s="76" t="s">
        <v>477</v>
      </c>
      <c r="H1611" s="76"/>
      <c r="I1611" s="76" t="s">
        <v>476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285</v>
      </c>
      <c r="F1612" s="77">
        <v>42035</v>
      </c>
      <c r="G1612" s="76" t="s">
        <v>754</v>
      </c>
      <c r="H1612" s="76"/>
      <c r="I1612" s="76" t="s">
        <v>753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285</v>
      </c>
      <c r="F1613" s="77">
        <v>43221</v>
      </c>
      <c r="G1613" s="76" t="s">
        <v>596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4939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4938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285</v>
      </c>
      <c r="F1616" s="77">
        <v>40574</v>
      </c>
      <c r="G1616" s="76" t="s">
        <v>884</v>
      </c>
      <c r="H1616" s="76"/>
      <c r="I1616" s="76" t="s">
        <v>883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285</v>
      </c>
      <c r="F1617" s="77">
        <v>40694</v>
      </c>
      <c r="G1617" s="76" t="s">
        <v>593</v>
      </c>
      <c r="H1617" s="76"/>
      <c r="I1617" s="76" t="s">
        <v>592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285</v>
      </c>
      <c r="F1618" s="77">
        <v>40877</v>
      </c>
      <c r="G1618" s="76" t="s">
        <v>289</v>
      </c>
      <c r="H1618" s="76"/>
      <c r="I1618" s="76" t="s">
        <v>288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285</v>
      </c>
      <c r="F1619" s="77">
        <v>41029</v>
      </c>
      <c r="G1619" s="76" t="s">
        <v>519</v>
      </c>
      <c r="H1619" s="76"/>
      <c r="I1619" s="76" t="s">
        <v>518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285</v>
      </c>
      <c r="F1620" s="77">
        <v>41060</v>
      </c>
      <c r="G1620" s="76" t="s">
        <v>515</v>
      </c>
      <c r="H1620" s="76"/>
      <c r="I1620" s="76" t="s">
        <v>514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285</v>
      </c>
      <c r="F1621" s="77">
        <v>41121</v>
      </c>
      <c r="G1621" s="76" t="s">
        <v>513</v>
      </c>
      <c r="H1621" s="76"/>
      <c r="I1621" s="76" t="s">
        <v>512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285</v>
      </c>
      <c r="F1622" s="77">
        <v>41152</v>
      </c>
      <c r="G1622" s="76" t="s">
        <v>511</v>
      </c>
      <c r="H1622" s="76"/>
      <c r="I1622" s="76" t="s">
        <v>510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285</v>
      </c>
      <c r="F1623" s="77">
        <v>41305</v>
      </c>
      <c r="G1623" s="76" t="s">
        <v>501</v>
      </c>
      <c r="H1623" s="76"/>
      <c r="I1623" s="76" t="s">
        <v>500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285</v>
      </c>
      <c r="F1624" s="77">
        <v>41394</v>
      </c>
      <c r="G1624" s="76" t="s">
        <v>495</v>
      </c>
      <c r="H1624" s="76"/>
      <c r="I1624" s="76" t="s">
        <v>494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285</v>
      </c>
      <c r="F1625" s="77">
        <v>41425</v>
      </c>
      <c r="G1625" s="76" t="s">
        <v>493</v>
      </c>
      <c r="H1625" s="76"/>
      <c r="I1625" s="76" t="s">
        <v>492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285</v>
      </c>
      <c r="F1626" s="77">
        <v>41455</v>
      </c>
      <c r="G1626" s="76" t="s">
        <v>491</v>
      </c>
      <c r="H1626" s="76"/>
      <c r="I1626" s="76" t="s">
        <v>490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285</v>
      </c>
      <c r="F1627" s="77">
        <v>41547</v>
      </c>
      <c r="G1627" s="76" t="s">
        <v>487</v>
      </c>
      <c r="H1627" s="76"/>
      <c r="I1627" s="76" t="s">
        <v>486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285</v>
      </c>
      <c r="F1628" s="77">
        <v>41578</v>
      </c>
      <c r="G1628" s="76" t="s">
        <v>485</v>
      </c>
      <c r="H1628" s="76"/>
      <c r="I1628" s="76" t="s">
        <v>484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285</v>
      </c>
      <c r="F1629" s="77">
        <v>41608</v>
      </c>
      <c r="G1629" s="76" t="s">
        <v>483</v>
      </c>
      <c r="H1629" s="76"/>
      <c r="I1629" s="76" t="s">
        <v>482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285</v>
      </c>
      <c r="F1630" s="77">
        <v>41729</v>
      </c>
      <c r="G1630" s="76" t="s">
        <v>473</v>
      </c>
      <c r="H1630" s="76"/>
      <c r="I1630" s="76" t="s">
        <v>472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285</v>
      </c>
      <c r="F1631" s="77">
        <v>41759</v>
      </c>
      <c r="G1631" s="76" t="s">
        <v>471</v>
      </c>
      <c r="H1631" s="76"/>
      <c r="I1631" s="76" t="s">
        <v>470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285</v>
      </c>
      <c r="F1632" s="77">
        <v>41790</v>
      </c>
      <c r="G1632" s="76" t="s">
        <v>570</v>
      </c>
      <c r="H1632" s="76"/>
      <c r="I1632" s="76" t="s">
        <v>569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285</v>
      </c>
      <c r="F1633" s="77">
        <v>41882</v>
      </c>
      <c r="G1633" s="76" t="s">
        <v>467</v>
      </c>
      <c r="H1633" s="76"/>
      <c r="I1633" s="76" t="s">
        <v>466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285</v>
      </c>
      <c r="F1634" s="77">
        <v>41912</v>
      </c>
      <c r="G1634" s="76" t="s">
        <v>287</v>
      </c>
      <c r="H1634" s="76"/>
      <c r="I1634" s="76" t="s">
        <v>286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285</v>
      </c>
      <c r="F1635" s="77">
        <v>41943</v>
      </c>
      <c r="G1635" s="76" t="s">
        <v>465</v>
      </c>
      <c r="H1635" s="76"/>
      <c r="I1635" s="76" t="s">
        <v>464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285</v>
      </c>
      <c r="F1636" s="77">
        <v>42004</v>
      </c>
      <c r="G1636" s="76" t="s">
        <v>460</v>
      </c>
      <c r="H1636" s="76"/>
      <c r="I1636" s="76" t="s">
        <v>459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285</v>
      </c>
      <c r="F1637" s="77">
        <v>42035</v>
      </c>
      <c r="G1637" s="76" t="s">
        <v>754</v>
      </c>
      <c r="H1637" s="76"/>
      <c r="I1637" s="76" t="s">
        <v>753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285</v>
      </c>
      <c r="F1638" s="77">
        <v>42155</v>
      </c>
      <c r="G1638" s="76" t="s">
        <v>752</v>
      </c>
      <c r="H1638" s="76"/>
      <c r="I1638" s="76" t="s">
        <v>751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285</v>
      </c>
      <c r="F1639" s="77">
        <v>42277</v>
      </c>
      <c r="G1639" s="76" t="s">
        <v>438</v>
      </c>
      <c r="H1639" s="76"/>
      <c r="I1639" s="76" t="s">
        <v>437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285</v>
      </c>
      <c r="F1640" s="77">
        <v>42338</v>
      </c>
      <c r="G1640" s="76" t="s">
        <v>434</v>
      </c>
      <c r="H1640" s="76"/>
      <c r="I1640" s="76" t="s">
        <v>433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285</v>
      </c>
      <c r="F1641" s="77">
        <v>42429</v>
      </c>
      <c r="G1641" s="76" t="s">
        <v>427</v>
      </c>
      <c r="H1641" s="76"/>
      <c r="I1641" s="76" t="s">
        <v>394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285</v>
      </c>
      <c r="F1642" s="77">
        <v>42521</v>
      </c>
      <c r="G1642" s="76" t="s">
        <v>420</v>
      </c>
      <c r="H1642" s="76"/>
      <c r="I1642" s="76" t="s">
        <v>419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285</v>
      </c>
      <c r="F1643" s="77">
        <v>42582</v>
      </c>
      <c r="G1643" s="76" t="s">
        <v>415</v>
      </c>
      <c r="H1643" s="76"/>
      <c r="I1643" s="76" t="s">
        <v>414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637</v>
      </c>
      <c r="F1644" s="77">
        <v>42656</v>
      </c>
      <c r="G1644" s="76"/>
      <c r="H1644" s="76" t="s">
        <v>683</v>
      </c>
      <c r="I1644" s="76" t="s">
        <v>682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637</v>
      </c>
      <c r="F1645" s="77">
        <v>42656</v>
      </c>
      <c r="G1645" s="76"/>
      <c r="H1645" s="76"/>
      <c r="I1645" s="76" t="s">
        <v>681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285</v>
      </c>
      <c r="F1646" s="77">
        <v>42766</v>
      </c>
      <c r="G1646" s="76" t="s">
        <v>398</v>
      </c>
      <c r="H1646" s="76"/>
      <c r="I1646" s="76" t="s">
        <v>397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296</v>
      </c>
      <c r="F1647" s="77">
        <v>42787</v>
      </c>
      <c r="G1647" s="76"/>
      <c r="H1647" s="76" t="s">
        <v>4937</v>
      </c>
      <c r="I1647" s="76" t="s">
        <v>4936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285</v>
      </c>
      <c r="F1648" s="77">
        <v>42794</v>
      </c>
      <c r="G1648" s="76" t="s">
        <v>395</v>
      </c>
      <c r="H1648" s="76"/>
      <c r="I1648" s="76" t="s">
        <v>394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285</v>
      </c>
      <c r="F1649" s="77">
        <v>42825</v>
      </c>
      <c r="G1649" s="76" t="s">
        <v>391</v>
      </c>
      <c r="H1649" s="76"/>
      <c r="I1649" s="76" t="s">
        <v>390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285</v>
      </c>
      <c r="F1650" s="77">
        <v>42855</v>
      </c>
      <c r="G1650" s="76" t="s">
        <v>388</v>
      </c>
      <c r="H1650" s="76"/>
      <c r="I1650" s="76" t="s">
        <v>387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276</v>
      </c>
      <c r="F1651" s="77">
        <v>42882</v>
      </c>
      <c r="G1651" s="76"/>
      <c r="H1651" s="76" t="s">
        <v>4933</v>
      </c>
      <c r="I1651" s="76" t="s">
        <v>4935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285</v>
      </c>
      <c r="F1652" s="77">
        <v>42886</v>
      </c>
      <c r="G1652" s="76" t="s">
        <v>680</v>
      </c>
      <c r="H1652" s="76"/>
      <c r="I1652" s="76" t="s">
        <v>679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276</v>
      </c>
      <c r="F1653" s="77">
        <v>42990</v>
      </c>
      <c r="G1653" s="76" t="s">
        <v>4934</v>
      </c>
      <c r="H1653" s="76" t="s">
        <v>4933</v>
      </c>
      <c r="I1653" s="76" t="s">
        <v>4932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276</v>
      </c>
      <c r="F1654" s="77">
        <v>43187</v>
      </c>
      <c r="G1654" s="76" t="s">
        <v>4931</v>
      </c>
      <c r="H1654" s="76" t="s">
        <v>4930</v>
      </c>
      <c r="I1654" s="76" t="s">
        <v>4929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285</v>
      </c>
      <c r="F1655" s="77">
        <v>43281</v>
      </c>
      <c r="G1655" s="76" t="s">
        <v>720</v>
      </c>
      <c r="H1655" s="76"/>
      <c r="I1655" s="76" t="s">
        <v>719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285</v>
      </c>
      <c r="F1656" s="77">
        <v>43281</v>
      </c>
      <c r="G1656" s="76" t="s">
        <v>365</v>
      </c>
      <c r="H1656" s="76"/>
      <c r="I1656" s="76" t="s">
        <v>364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276</v>
      </c>
      <c r="F1657" s="77">
        <v>43402</v>
      </c>
      <c r="G1657" s="76" t="s">
        <v>4928</v>
      </c>
      <c r="H1657" s="76" t="s">
        <v>4927</v>
      </c>
      <c r="I1657" s="76" t="s">
        <v>4926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276</v>
      </c>
      <c r="F1658" s="77">
        <v>43404</v>
      </c>
      <c r="G1658" s="76" t="s">
        <v>4925</v>
      </c>
      <c r="H1658" s="76" t="s">
        <v>4922</v>
      </c>
      <c r="I1658" s="76" t="s">
        <v>4924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276</v>
      </c>
      <c r="F1659" s="77">
        <v>43404</v>
      </c>
      <c r="G1659" s="76" t="s">
        <v>4923</v>
      </c>
      <c r="H1659" s="76" t="s">
        <v>4922</v>
      </c>
      <c r="I1659" s="76" t="s">
        <v>4921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637</v>
      </c>
      <c r="F1660" s="77">
        <v>43404</v>
      </c>
      <c r="G1660" s="76"/>
      <c r="H1660" s="76"/>
      <c r="I1660" s="76" t="s">
        <v>4920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637</v>
      </c>
      <c r="F1661" s="77">
        <v>43404</v>
      </c>
      <c r="G1661" s="76"/>
      <c r="H1661" s="76"/>
      <c r="I1661" s="76" t="s">
        <v>4919</v>
      </c>
      <c r="J1661" s="78">
        <v>-22.3</v>
      </c>
    </row>
    <row r="1662" spans="1:10" x14ac:dyDescent="0.25">
      <c r="A1662" s="76"/>
      <c r="B1662" s="76"/>
      <c r="C1662" s="76" t="s">
        <v>4918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4917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285</v>
      </c>
      <c r="F1664" s="77">
        <v>40574</v>
      </c>
      <c r="G1664" s="76" t="s">
        <v>539</v>
      </c>
      <c r="H1664" s="76"/>
      <c r="I1664" s="76" t="s">
        <v>538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285</v>
      </c>
      <c r="F1665" s="77">
        <v>40663</v>
      </c>
      <c r="G1665" s="76" t="s">
        <v>836</v>
      </c>
      <c r="H1665" s="76"/>
      <c r="I1665" s="76" t="s">
        <v>835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285</v>
      </c>
      <c r="F1666" s="77">
        <v>40694</v>
      </c>
      <c r="G1666" s="76" t="s">
        <v>593</v>
      </c>
      <c r="H1666" s="76"/>
      <c r="I1666" s="76" t="s">
        <v>592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285</v>
      </c>
      <c r="F1667" s="77">
        <v>40968</v>
      </c>
      <c r="G1667" s="76" t="s">
        <v>523</v>
      </c>
      <c r="H1667" s="76"/>
      <c r="I1667" s="76" t="s">
        <v>522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285</v>
      </c>
      <c r="F1668" s="77">
        <v>41152</v>
      </c>
      <c r="G1668" s="76" t="s">
        <v>511</v>
      </c>
      <c r="H1668" s="76"/>
      <c r="I1668" s="76" t="s">
        <v>510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285</v>
      </c>
      <c r="F1669" s="77">
        <v>42216</v>
      </c>
      <c r="G1669" s="76" t="s">
        <v>927</v>
      </c>
      <c r="H1669" s="76"/>
      <c r="I1669" s="76" t="s">
        <v>926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285</v>
      </c>
      <c r="F1670" s="77">
        <v>42370</v>
      </c>
      <c r="G1670" s="76" t="s">
        <v>568</v>
      </c>
      <c r="H1670" s="76"/>
      <c r="I1670" s="76" t="s">
        <v>567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285</v>
      </c>
      <c r="F1671" s="77">
        <v>42675</v>
      </c>
      <c r="G1671" s="76" t="s">
        <v>406</v>
      </c>
      <c r="H1671" s="76"/>
      <c r="I1671" s="76" t="s">
        <v>405</v>
      </c>
      <c r="J1671" s="78">
        <v>38</v>
      </c>
    </row>
    <row r="1672" spans="1:10" x14ac:dyDescent="0.25">
      <c r="A1672" s="76"/>
      <c r="B1672" s="76"/>
      <c r="C1672" s="76" t="s">
        <v>4916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4915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285</v>
      </c>
      <c r="F1674" s="77">
        <v>40694</v>
      </c>
      <c r="G1674" s="76" t="s">
        <v>593</v>
      </c>
      <c r="H1674" s="76"/>
      <c r="I1674" s="76" t="s">
        <v>592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285</v>
      </c>
      <c r="F1675" s="77">
        <v>40724</v>
      </c>
      <c r="G1675" s="76" t="s">
        <v>533</v>
      </c>
      <c r="H1675" s="76"/>
      <c r="I1675" s="76" t="s">
        <v>532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285</v>
      </c>
      <c r="F1676" s="77">
        <v>40755</v>
      </c>
      <c r="G1676" s="76" t="s">
        <v>531</v>
      </c>
      <c r="H1676" s="76"/>
      <c r="I1676" s="76" t="s">
        <v>530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285</v>
      </c>
      <c r="F1677" s="77">
        <v>40877</v>
      </c>
      <c r="G1677" s="76" t="s">
        <v>289</v>
      </c>
      <c r="H1677" s="76"/>
      <c r="I1677" s="76" t="s">
        <v>288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285</v>
      </c>
      <c r="F1678" s="77">
        <v>40908</v>
      </c>
      <c r="G1678" s="76" t="s">
        <v>527</v>
      </c>
      <c r="H1678" s="76"/>
      <c r="I1678" s="76" t="s">
        <v>526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285</v>
      </c>
      <c r="F1679" s="77">
        <v>40939</v>
      </c>
      <c r="G1679" s="76" t="s">
        <v>525</v>
      </c>
      <c r="H1679" s="76"/>
      <c r="I1679" s="76" t="s">
        <v>524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285</v>
      </c>
      <c r="F1680" s="77">
        <v>40968</v>
      </c>
      <c r="G1680" s="76" t="s">
        <v>523</v>
      </c>
      <c r="H1680" s="76"/>
      <c r="I1680" s="76" t="s">
        <v>522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285</v>
      </c>
      <c r="F1681" s="77">
        <v>41060</v>
      </c>
      <c r="G1681" s="76" t="s">
        <v>515</v>
      </c>
      <c r="H1681" s="76"/>
      <c r="I1681" s="76" t="s">
        <v>514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285</v>
      </c>
      <c r="F1682" s="77">
        <v>41121</v>
      </c>
      <c r="G1682" s="76" t="s">
        <v>513</v>
      </c>
      <c r="H1682" s="76"/>
      <c r="I1682" s="76" t="s">
        <v>512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285</v>
      </c>
      <c r="F1683" s="77">
        <v>41152</v>
      </c>
      <c r="G1683" s="76" t="s">
        <v>511</v>
      </c>
      <c r="H1683" s="76"/>
      <c r="I1683" s="76" t="s">
        <v>510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285</v>
      </c>
      <c r="F1684" s="77">
        <v>41182</v>
      </c>
      <c r="G1684" s="76" t="s">
        <v>509</v>
      </c>
      <c r="H1684" s="76"/>
      <c r="I1684" s="76" t="s">
        <v>508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285</v>
      </c>
      <c r="F1685" s="77">
        <v>41182</v>
      </c>
      <c r="G1685" s="76" t="s">
        <v>867</v>
      </c>
      <c r="H1685" s="76"/>
      <c r="I1685" s="76" t="s">
        <v>866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285</v>
      </c>
      <c r="F1686" s="77">
        <v>41213</v>
      </c>
      <c r="G1686" s="76" t="s">
        <v>507</v>
      </c>
      <c r="H1686" s="76"/>
      <c r="I1686" s="76" t="s">
        <v>506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285</v>
      </c>
      <c r="F1687" s="77">
        <v>41243</v>
      </c>
      <c r="G1687" s="76" t="s">
        <v>505</v>
      </c>
      <c r="H1687" s="76"/>
      <c r="I1687" s="76" t="s">
        <v>504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285</v>
      </c>
      <c r="F1688" s="77">
        <v>41274</v>
      </c>
      <c r="G1688" s="76" t="s">
        <v>503</v>
      </c>
      <c r="H1688" s="76"/>
      <c r="I1688" s="76" t="s">
        <v>502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285</v>
      </c>
      <c r="F1689" s="77">
        <v>41274</v>
      </c>
      <c r="G1689" s="76" t="s">
        <v>622</v>
      </c>
      <c r="H1689" s="76"/>
      <c r="I1689" s="76" t="s">
        <v>621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285</v>
      </c>
      <c r="F1690" s="77">
        <v>41305</v>
      </c>
      <c r="G1690" s="76" t="s">
        <v>501</v>
      </c>
      <c r="H1690" s="76"/>
      <c r="I1690" s="76" t="s">
        <v>500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285</v>
      </c>
      <c r="F1691" s="77">
        <v>41333</v>
      </c>
      <c r="G1691" s="76" t="s">
        <v>499</v>
      </c>
      <c r="H1691" s="76"/>
      <c r="I1691" s="76" t="s">
        <v>498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285</v>
      </c>
      <c r="F1692" s="77">
        <v>41364</v>
      </c>
      <c r="G1692" s="76" t="s">
        <v>1238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285</v>
      </c>
      <c r="F1693" s="77">
        <v>41394</v>
      </c>
      <c r="G1693" s="76" t="s">
        <v>495</v>
      </c>
      <c r="H1693" s="76"/>
      <c r="I1693" s="76" t="s">
        <v>494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285</v>
      </c>
      <c r="F1694" s="77">
        <v>41455</v>
      </c>
      <c r="G1694" s="76" t="s">
        <v>491</v>
      </c>
      <c r="H1694" s="76"/>
      <c r="I1694" s="76" t="s">
        <v>490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285</v>
      </c>
      <c r="F1695" s="77">
        <v>41455</v>
      </c>
      <c r="G1695" s="76" t="s">
        <v>1134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285</v>
      </c>
      <c r="F1696" s="77">
        <v>41486</v>
      </c>
      <c r="G1696" s="76" t="s">
        <v>591</v>
      </c>
      <c r="H1696" s="76"/>
      <c r="I1696" s="76" t="s">
        <v>590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285</v>
      </c>
      <c r="F1697" s="77">
        <v>41517</v>
      </c>
      <c r="G1697" s="76" t="s">
        <v>489</v>
      </c>
      <c r="H1697" s="76"/>
      <c r="I1697" s="76" t="s">
        <v>488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285</v>
      </c>
      <c r="F1698" s="77">
        <v>41517</v>
      </c>
      <c r="G1698" s="76" t="s">
        <v>1006</v>
      </c>
      <c r="H1698" s="76"/>
      <c r="I1698" s="76" t="s">
        <v>1005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285</v>
      </c>
      <c r="F1699" s="77">
        <v>41547</v>
      </c>
      <c r="G1699" s="76" t="s">
        <v>487</v>
      </c>
      <c r="H1699" s="76"/>
      <c r="I1699" s="76" t="s">
        <v>486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285</v>
      </c>
      <c r="F1700" s="77">
        <v>41578</v>
      </c>
      <c r="G1700" s="76" t="s">
        <v>485</v>
      </c>
      <c r="H1700" s="76"/>
      <c r="I1700" s="76" t="s">
        <v>484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285</v>
      </c>
      <c r="F1701" s="77">
        <v>41639</v>
      </c>
      <c r="G1701" s="76" t="s">
        <v>756</v>
      </c>
      <c r="H1701" s="76"/>
      <c r="I1701" s="76" t="s">
        <v>755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285</v>
      </c>
      <c r="F1702" s="77">
        <v>41670</v>
      </c>
      <c r="G1702" s="76" t="s">
        <v>587</v>
      </c>
      <c r="H1702" s="76"/>
      <c r="I1702" s="76" t="s">
        <v>586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285</v>
      </c>
      <c r="F1703" s="77">
        <v>41759</v>
      </c>
      <c r="G1703" s="76" t="s">
        <v>471</v>
      </c>
      <c r="H1703" s="76"/>
      <c r="I1703" s="76" t="s">
        <v>470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285</v>
      </c>
      <c r="F1704" s="77">
        <v>41790</v>
      </c>
      <c r="G1704" s="76" t="s">
        <v>570</v>
      </c>
      <c r="H1704" s="76"/>
      <c r="I1704" s="76" t="s">
        <v>569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285</v>
      </c>
      <c r="F1705" s="77">
        <v>41851</v>
      </c>
      <c r="G1705" s="76" t="s">
        <v>469</v>
      </c>
      <c r="H1705" s="76"/>
      <c r="I1705" s="76" t="s">
        <v>468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285</v>
      </c>
      <c r="F1706" s="77">
        <v>41943</v>
      </c>
      <c r="G1706" s="76" t="s">
        <v>465</v>
      </c>
      <c r="H1706" s="76"/>
      <c r="I1706" s="76" t="s">
        <v>464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285</v>
      </c>
      <c r="F1707" s="77">
        <v>42004</v>
      </c>
      <c r="G1707" s="76" t="s">
        <v>460</v>
      </c>
      <c r="H1707" s="76"/>
      <c r="I1707" s="76" t="s">
        <v>459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285</v>
      </c>
      <c r="F1708" s="77">
        <v>42035</v>
      </c>
      <c r="G1708" s="76" t="s">
        <v>754</v>
      </c>
      <c r="H1708" s="76"/>
      <c r="I1708" s="76" t="s">
        <v>753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285</v>
      </c>
      <c r="F1709" s="77">
        <v>42063</v>
      </c>
      <c r="G1709" s="76" t="s">
        <v>457</v>
      </c>
      <c r="H1709" s="76"/>
      <c r="I1709" s="76" t="s">
        <v>456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285</v>
      </c>
      <c r="F1710" s="77">
        <v>42124</v>
      </c>
      <c r="G1710" s="76" t="s">
        <v>448</v>
      </c>
      <c r="H1710" s="76"/>
      <c r="I1710" s="76" t="s">
        <v>447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285</v>
      </c>
      <c r="F1711" s="77">
        <v>42155</v>
      </c>
      <c r="G1711" s="76" t="s">
        <v>752</v>
      </c>
      <c r="H1711" s="76"/>
      <c r="I1711" s="76" t="s">
        <v>751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285</v>
      </c>
      <c r="F1712" s="77">
        <v>42185</v>
      </c>
      <c r="G1712" s="76" t="s">
        <v>443</v>
      </c>
      <c r="H1712" s="76"/>
      <c r="I1712" s="76" t="s">
        <v>442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285</v>
      </c>
      <c r="F1713" s="77">
        <v>42216</v>
      </c>
      <c r="G1713" s="76" t="s">
        <v>927</v>
      </c>
      <c r="H1713" s="76"/>
      <c r="I1713" s="76" t="s">
        <v>926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285</v>
      </c>
      <c r="F1714" s="77">
        <v>42247</v>
      </c>
      <c r="G1714" s="76" t="s">
        <v>440</v>
      </c>
      <c r="H1714" s="76"/>
      <c r="I1714" s="76" t="s">
        <v>439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285</v>
      </c>
      <c r="F1715" s="77">
        <v>42264</v>
      </c>
      <c r="G1715" s="76" t="s">
        <v>2167</v>
      </c>
      <c r="H1715" s="76"/>
      <c r="I1715" s="76" t="s">
        <v>2166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285</v>
      </c>
      <c r="F1716" s="77">
        <v>42277</v>
      </c>
      <c r="G1716" s="76" t="s">
        <v>438</v>
      </c>
      <c r="H1716" s="76"/>
      <c r="I1716" s="76" t="s">
        <v>437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285</v>
      </c>
      <c r="F1717" s="77">
        <v>42308</v>
      </c>
      <c r="G1717" s="76" t="s">
        <v>436</v>
      </c>
      <c r="H1717" s="76"/>
      <c r="I1717" s="76" t="s">
        <v>435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285</v>
      </c>
      <c r="F1718" s="77">
        <v>42460</v>
      </c>
      <c r="G1718" s="76" t="s">
        <v>426</v>
      </c>
      <c r="H1718" s="76"/>
      <c r="I1718" s="76" t="s">
        <v>425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285</v>
      </c>
      <c r="F1719" s="77">
        <v>42490</v>
      </c>
      <c r="G1719" s="76" t="s">
        <v>423</v>
      </c>
      <c r="H1719" s="76"/>
      <c r="I1719" s="76" t="s">
        <v>422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285</v>
      </c>
      <c r="F1720" s="77">
        <v>42521</v>
      </c>
      <c r="G1720" s="76" t="s">
        <v>420</v>
      </c>
      <c r="H1720" s="76"/>
      <c r="I1720" s="76" t="s">
        <v>419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285</v>
      </c>
      <c r="F1721" s="77">
        <v>42551</v>
      </c>
      <c r="G1721" s="76" t="s">
        <v>418</v>
      </c>
      <c r="H1721" s="76"/>
      <c r="I1721" s="76" t="s">
        <v>417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285</v>
      </c>
      <c r="F1722" s="77">
        <v>42582</v>
      </c>
      <c r="G1722" s="76" t="s">
        <v>415</v>
      </c>
      <c r="H1722" s="76"/>
      <c r="I1722" s="76" t="s">
        <v>414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296</v>
      </c>
      <c r="F1723" s="77">
        <v>42590</v>
      </c>
      <c r="G1723" s="76"/>
      <c r="H1723" s="76" t="s">
        <v>4914</v>
      </c>
      <c r="I1723" s="76" t="s">
        <v>4913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285</v>
      </c>
      <c r="F1724" s="77">
        <v>42643</v>
      </c>
      <c r="G1724" s="76" t="s">
        <v>409</v>
      </c>
      <c r="H1724" s="76"/>
      <c r="I1724" s="76" t="s">
        <v>408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285</v>
      </c>
      <c r="F1725" s="77">
        <v>42667</v>
      </c>
      <c r="G1725" s="76" t="s">
        <v>1366</v>
      </c>
      <c r="H1725" s="76"/>
      <c r="I1725" s="76" t="s">
        <v>4912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285</v>
      </c>
      <c r="F1726" s="77">
        <v>42675</v>
      </c>
      <c r="G1726" s="76" t="s">
        <v>406</v>
      </c>
      <c r="H1726" s="76"/>
      <c r="I1726" s="76" t="s">
        <v>405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285</v>
      </c>
      <c r="F1727" s="77">
        <v>42704</v>
      </c>
      <c r="G1727" s="76" t="s">
        <v>807</v>
      </c>
      <c r="H1727" s="76"/>
      <c r="I1727" s="76" t="s">
        <v>806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285</v>
      </c>
      <c r="F1728" s="77">
        <v>42766</v>
      </c>
      <c r="G1728" s="76" t="s">
        <v>398</v>
      </c>
      <c r="H1728" s="76"/>
      <c r="I1728" s="76" t="s">
        <v>397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285</v>
      </c>
      <c r="F1729" s="77">
        <v>42794</v>
      </c>
      <c r="G1729" s="76" t="s">
        <v>395</v>
      </c>
      <c r="H1729" s="76"/>
      <c r="I1729" s="76" t="s">
        <v>394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637</v>
      </c>
      <c r="F1730" s="77">
        <v>42823</v>
      </c>
      <c r="G1730" s="76"/>
      <c r="H1730" s="76" t="s">
        <v>4910</v>
      </c>
      <c r="I1730" s="76" t="s">
        <v>857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637</v>
      </c>
      <c r="F1731" s="77">
        <v>42823</v>
      </c>
      <c r="G1731" s="76"/>
      <c r="H1731" s="76"/>
      <c r="I1731" s="76" t="s">
        <v>681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285</v>
      </c>
      <c r="F1732" s="77">
        <v>42825</v>
      </c>
      <c r="G1732" s="76" t="s">
        <v>391</v>
      </c>
      <c r="H1732" s="76"/>
      <c r="I1732" s="76" t="s">
        <v>390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285</v>
      </c>
      <c r="F1733" s="77">
        <v>42855</v>
      </c>
      <c r="G1733" s="76" t="s">
        <v>388</v>
      </c>
      <c r="H1733" s="76"/>
      <c r="I1733" s="76" t="s">
        <v>387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285</v>
      </c>
      <c r="F1734" s="77">
        <v>42886</v>
      </c>
      <c r="G1734" s="76" t="s">
        <v>680</v>
      </c>
      <c r="H1734" s="76"/>
      <c r="I1734" s="76" t="s">
        <v>679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276</v>
      </c>
      <c r="F1735" s="77">
        <v>43100</v>
      </c>
      <c r="G1735" s="76" t="s">
        <v>1994</v>
      </c>
      <c r="H1735" s="76" t="s">
        <v>323</v>
      </c>
      <c r="I1735" s="76" t="s">
        <v>4911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337</v>
      </c>
      <c r="F1736" s="77">
        <v>43174</v>
      </c>
      <c r="G1736" s="76" t="s">
        <v>3666</v>
      </c>
      <c r="H1736" s="76" t="s">
        <v>4910</v>
      </c>
      <c r="I1736" s="76" t="s">
        <v>4909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285</v>
      </c>
      <c r="F1737" s="77">
        <v>43281</v>
      </c>
      <c r="G1737" s="76" t="s">
        <v>720</v>
      </c>
      <c r="H1737" s="76"/>
      <c r="I1737" s="76" t="s">
        <v>719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285</v>
      </c>
      <c r="F1738" s="77">
        <v>43281</v>
      </c>
      <c r="G1738" s="76" t="s">
        <v>365</v>
      </c>
      <c r="H1738" s="76"/>
      <c r="I1738" s="76" t="s">
        <v>364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276</v>
      </c>
      <c r="F1739" s="77">
        <v>43451</v>
      </c>
      <c r="G1739" s="76" t="s">
        <v>330</v>
      </c>
      <c r="H1739" s="76" t="s">
        <v>323</v>
      </c>
      <c r="I1739" s="76" t="s">
        <v>4908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276</v>
      </c>
      <c r="F1740" s="77">
        <v>43451</v>
      </c>
      <c r="G1740" s="76" t="s">
        <v>330</v>
      </c>
      <c r="H1740" s="76" t="s">
        <v>323</v>
      </c>
      <c r="I1740" s="76" t="s">
        <v>4907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276</v>
      </c>
      <c r="F1741" s="77">
        <v>43451</v>
      </c>
      <c r="G1741" s="76" t="s">
        <v>330</v>
      </c>
      <c r="H1741" s="76" t="s">
        <v>323</v>
      </c>
      <c r="I1741" s="76" t="s">
        <v>4906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276</v>
      </c>
      <c r="F1742" s="77">
        <v>43677</v>
      </c>
      <c r="G1742" s="76" t="s">
        <v>324</v>
      </c>
      <c r="H1742" s="76" t="s">
        <v>323</v>
      </c>
      <c r="I1742" s="76" t="s">
        <v>4905</v>
      </c>
      <c r="J1742" s="78">
        <v>-40.51</v>
      </c>
    </row>
    <row r="1743" spans="1:10" x14ac:dyDescent="0.25">
      <c r="A1743" s="76"/>
      <c r="B1743" s="76"/>
      <c r="C1743" s="76" t="s">
        <v>4904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4903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285</v>
      </c>
      <c r="F1745" s="77">
        <v>41121</v>
      </c>
      <c r="G1745" s="76" t="s">
        <v>513</v>
      </c>
      <c r="H1745" s="76"/>
      <c r="I1745" s="76" t="s">
        <v>512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285</v>
      </c>
      <c r="F1746" s="77">
        <v>41182</v>
      </c>
      <c r="G1746" s="76" t="s">
        <v>509</v>
      </c>
      <c r="H1746" s="76"/>
      <c r="I1746" s="76" t="s">
        <v>508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285</v>
      </c>
      <c r="F1747" s="77">
        <v>41182</v>
      </c>
      <c r="G1747" s="76" t="s">
        <v>867</v>
      </c>
      <c r="H1747" s="76"/>
      <c r="I1747" s="76" t="s">
        <v>866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285</v>
      </c>
      <c r="F1748" s="77">
        <v>41213</v>
      </c>
      <c r="G1748" s="76" t="s">
        <v>507</v>
      </c>
      <c r="H1748" s="76"/>
      <c r="I1748" s="76" t="s">
        <v>506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285</v>
      </c>
      <c r="F1749" s="77">
        <v>41274</v>
      </c>
      <c r="G1749" s="76" t="s">
        <v>622</v>
      </c>
      <c r="H1749" s="76"/>
      <c r="I1749" s="76" t="s">
        <v>621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285</v>
      </c>
      <c r="F1750" s="77">
        <v>41364</v>
      </c>
      <c r="G1750" s="76" t="s">
        <v>497</v>
      </c>
      <c r="H1750" s="76"/>
      <c r="I1750" s="76" t="s">
        <v>496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285</v>
      </c>
      <c r="F1751" s="77">
        <v>41364</v>
      </c>
      <c r="G1751" s="76" t="s">
        <v>1238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285</v>
      </c>
      <c r="F1752" s="77">
        <v>41455</v>
      </c>
      <c r="G1752" s="76" t="s">
        <v>491</v>
      </c>
      <c r="H1752" s="76"/>
      <c r="I1752" s="76" t="s">
        <v>490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285</v>
      </c>
      <c r="F1753" s="77">
        <v>41455</v>
      </c>
      <c r="G1753" s="76" t="s">
        <v>1134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285</v>
      </c>
      <c r="F1754" s="77">
        <v>41578</v>
      </c>
      <c r="G1754" s="76" t="s">
        <v>485</v>
      </c>
      <c r="H1754" s="76"/>
      <c r="I1754" s="76" t="s">
        <v>484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285</v>
      </c>
      <c r="F1755" s="77">
        <v>41670</v>
      </c>
      <c r="G1755" s="76" t="s">
        <v>587</v>
      </c>
      <c r="H1755" s="76"/>
      <c r="I1755" s="76" t="s">
        <v>586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285</v>
      </c>
      <c r="F1756" s="77">
        <v>41698</v>
      </c>
      <c r="G1756" s="76" t="s">
        <v>477</v>
      </c>
      <c r="H1756" s="76"/>
      <c r="I1756" s="76" t="s">
        <v>476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285</v>
      </c>
      <c r="F1757" s="77">
        <v>41729</v>
      </c>
      <c r="G1757" s="76" t="s">
        <v>473</v>
      </c>
      <c r="H1757" s="76"/>
      <c r="I1757" s="76" t="s">
        <v>472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285</v>
      </c>
      <c r="F1758" s="77">
        <v>41790</v>
      </c>
      <c r="G1758" s="76" t="s">
        <v>570</v>
      </c>
      <c r="H1758" s="76"/>
      <c r="I1758" s="76" t="s">
        <v>569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285</v>
      </c>
      <c r="F1759" s="77">
        <v>41851</v>
      </c>
      <c r="G1759" s="76" t="s">
        <v>469</v>
      </c>
      <c r="H1759" s="76"/>
      <c r="I1759" s="76" t="s">
        <v>468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285</v>
      </c>
      <c r="F1760" s="77">
        <v>41912</v>
      </c>
      <c r="G1760" s="76" t="s">
        <v>287</v>
      </c>
      <c r="H1760" s="76"/>
      <c r="I1760" s="76" t="s">
        <v>286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285</v>
      </c>
      <c r="F1761" s="77">
        <v>42035</v>
      </c>
      <c r="G1761" s="76" t="s">
        <v>754</v>
      </c>
      <c r="H1761" s="76"/>
      <c r="I1761" s="76" t="s">
        <v>753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285</v>
      </c>
      <c r="F1762" s="77">
        <v>42185</v>
      </c>
      <c r="G1762" s="76" t="s">
        <v>443</v>
      </c>
      <c r="H1762" s="76"/>
      <c r="I1762" s="76" t="s">
        <v>442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285</v>
      </c>
      <c r="F1763" s="77">
        <v>42216</v>
      </c>
      <c r="G1763" s="76" t="s">
        <v>927</v>
      </c>
      <c r="H1763" s="76"/>
      <c r="I1763" s="76" t="s">
        <v>926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285</v>
      </c>
      <c r="F1764" s="77">
        <v>42247</v>
      </c>
      <c r="G1764" s="76" t="s">
        <v>440</v>
      </c>
      <c r="H1764" s="76"/>
      <c r="I1764" s="76" t="s">
        <v>439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285</v>
      </c>
      <c r="F1765" s="77">
        <v>42308</v>
      </c>
      <c r="G1765" s="76" t="s">
        <v>436</v>
      </c>
      <c r="H1765" s="76"/>
      <c r="I1765" s="76" t="s">
        <v>435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285</v>
      </c>
      <c r="F1766" s="77">
        <v>42464</v>
      </c>
      <c r="G1766" s="76" t="s">
        <v>3281</v>
      </c>
      <c r="H1766" s="76" t="s">
        <v>3280</v>
      </c>
      <c r="I1766" s="76" t="s">
        <v>3279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285</v>
      </c>
      <c r="F1767" s="77">
        <v>42582</v>
      </c>
      <c r="G1767" s="76" t="s">
        <v>415</v>
      </c>
      <c r="H1767" s="76"/>
      <c r="I1767" s="76" t="s">
        <v>414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285</v>
      </c>
      <c r="F1768" s="77">
        <v>42613</v>
      </c>
      <c r="G1768" s="76" t="s">
        <v>413</v>
      </c>
      <c r="H1768" s="76"/>
      <c r="I1768" s="76" t="s">
        <v>412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285</v>
      </c>
      <c r="F1769" s="77">
        <v>42643</v>
      </c>
      <c r="G1769" s="76" t="s">
        <v>409</v>
      </c>
      <c r="H1769" s="76"/>
      <c r="I1769" s="76" t="s">
        <v>408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285</v>
      </c>
      <c r="F1770" s="77">
        <v>42766</v>
      </c>
      <c r="G1770" s="76" t="s">
        <v>398</v>
      </c>
      <c r="H1770" s="76"/>
      <c r="I1770" s="76" t="s">
        <v>397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285</v>
      </c>
      <c r="F1771" s="77">
        <v>42794</v>
      </c>
      <c r="G1771" s="76" t="s">
        <v>395</v>
      </c>
      <c r="H1771" s="76"/>
      <c r="I1771" s="76" t="s">
        <v>394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285</v>
      </c>
      <c r="F1772" s="77">
        <v>43343</v>
      </c>
      <c r="G1772" s="76" t="s">
        <v>4902</v>
      </c>
      <c r="H1772" s="76"/>
      <c r="I1772" s="76" t="s">
        <v>4901</v>
      </c>
      <c r="J1772" s="78">
        <v>-2972</v>
      </c>
    </row>
    <row r="1773" spans="1:10" x14ac:dyDescent="0.25">
      <c r="A1773" s="76"/>
      <c r="B1773" s="76"/>
      <c r="C1773" s="76" t="s">
        <v>4900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4899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285</v>
      </c>
      <c r="F1775" s="77">
        <v>40877</v>
      </c>
      <c r="G1775" s="76" t="s">
        <v>289</v>
      </c>
      <c r="H1775" s="76"/>
      <c r="I1775" s="76" t="s">
        <v>288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285</v>
      </c>
      <c r="F1776" s="77">
        <v>41060</v>
      </c>
      <c r="G1776" s="76" t="s">
        <v>515</v>
      </c>
      <c r="H1776" s="76"/>
      <c r="I1776" s="76" t="s">
        <v>514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285</v>
      </c>
      <c r="F1777" s="77">
        <v>41333</v>
      </c>
      <c r="G1777" s="76" t="s">
        <v>499</v>
      </c>
      <c r="H1777" s="76"/>
      <c r="I1777" s="76" t="s">
        <v>498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285</v>
      </c>
      <c r="F1778" s="77">
        <v>41364</v>
      </c>
      <c r="G1778" s="76" t="s">
        <v>497</v>
      </c>
      <c r="H1778" s="76"/>
      <c r="I1778" s="76" t="s">
        <v>496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285</v>
      </c>
      <c r="F1779" s="77">
        <v>41425</v>
      </c>
      <c r="G1779" s="76" t="s">
        <v>493</v>
      </c>
      <c r="H1779" s="76"/>
      <c r="I1779" s="76" t="s">
        <v>492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285</v>
      </c>
      <c r="F1780" s="77">
        <v>41670</v>
      </c>
      <c r="G1780" s="76" t="s">
        <v>587</v>
      </c>
      <c r="H1780" s="76"/>
      <c r="I1780" s="76" t="s">
        <v>586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285</v>
      </c>
      <c r="F1781" s="77">
        <v>41729</v>
      </c>
      <c r="G1781" s="76" t="s">
        <v>473</v>
      </c>
      <c r="H1781" s="76"/>
      <c r="I1781" s="76" t="s">
        <v>472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285</v>
      </c>
      <c r="F1782" s="77">
        <v>41791</v>
      </c>
      <c r="G1782" s="76" t="s">
        <v>620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296</v>
      </c>
      <c r="F1783" s="77">
        <v>41793</v>
      </c>
      <c r="G1783" s="76" t="s">
        <v>610</v>
      </c>
      <c r="H1783" s="76" t="s">
        <v>4219</v>
      </c>
      <c r="I1783" s="76" t="s">
        <v>4897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285</v>
      </c>
      <c r="F1784" s="77">
        <v>41793</v>
      </c>
      <c r="G1784" s="76" t="s">
        <v>4898</v>
      </c>
      <c r="H1784" s="76"/>
      <c r="I1784" s="76" t="s">
        <v>4897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285</v>
      </c>
      <c r="F1785" s="77">
        <v>42094</v>
      </c>
      <c r="G1785" s="76" t="s">
        <v>452</v>
      </c>
      <c r="H1785" s="76"/>
      <c r="I1785" s="76" t="s">
        <v>451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637</v>
      </c>
      <c r="F1786" s="77">
        <v>42100</v>
      </c>
      <c r="G1786" s="76"/>
      <c r="H1786" s="76"/>
      <c r="I1786" s="76" t="s">
        <v>4896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637</v>
      </c>
      <c r="F1787" s="77">
        <v>42100</v>
      </c>
      <c r="G1787" s="76"/>
      <c r="H1787" s="76"/>
      <c r="I1787" s="76" t="s">
        <v>320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637</v>
      </c>
      <c r="F1788" s="77">
        <v>42102</v>
      </c>
      <c r="G1788" s="76"/>
      <c r="H1788" s="76"/>
      <c r="I1788" s="76" t="s">
        <v>4895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637</v>
      </c>
      <c r="F1789" s="77">
        <v>42102</v>
      </c>
      <c r="G1789" s="76"/>
      <c r="H1789" s="76"/>
      <c r="I1789" s="76" t="s">
        <v>320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637</v>
      </c>
      <c r="F1790" s="77">
        <v>42142</v>
      </c>
      <c r="G1790" s="76"/>
      <c r="H1790" s="76"/>
      <c r="I1790" s="76" t="s">
        <v>4894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285</v>
      </c>
      <c r="F1791" s="77">
        <v>42155</v>
      </c>
      <c r="G1791" s="76" t="s">
        <v>752</v>
      </c>
      <c r="H1791" s="76"/>
      <c r="I1791" s="76" t="s">
        <v>751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296</v>
      </c>
      <c r="F1792" s="77">
        <v>42163</v>
      </c>
      <c r="G1792" s="76" t="s">
        <v>610</v>
      </c>
      <c r="H1792" s="76" t="s">
        <v>4219</v>
      </c>
      <c r="I1792" s="76" t="s">
        <v>4893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637</v>
      </c>
      <c r="F1793" s="77">
        <v>42205</v>
      </c>
      <c r="G1793" s="76"/>
      <c r="H1793" s="76"/>
      <c r="I1793" s="76" t="s">
        <v>4892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296</v>
      </c>
      <c r="F1794" s="77">
        <v>42212</v>
      </c>
      <c r="G1794" s="76" t="s">
        <v>610</v>
      </c>
      <c r="H1794" s="76" t="s">
        <v>4219</v>
      </c>
      <c r="I1794" s="76" t="s">
        <v>4891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285</v>
      </c>
      <c r="F1795" s="77">
        <v>42370</v>
      </c>
      <c r="G1795" s="76" t="s">
        <v>568</v>
      </c>
      <c r="H1795" s="76"/>
      <c r="I1795" s="76" t="s">
        <v>567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637</v>
      </c>
      <c r="F1796" s="77">
        <v>42482</v>
      </c>
      <c r="G1796" s="76"/>
      <c r="H1796" s="76" t="s">
        <v>4890</v>
      </c>
      <c r="I1796" s="76" t="s">
        <v>857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637</v>
      </c>
      <c r="F1797" s="77">
        <v>42482</v>
      </c>
      <c r="G1797" s="76"/>
      <c r="H1797" s="76"/>
      <c r="I1797" s="76" t="s">
        <v>681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296</v>
      </c>
      <c r="F1798" s="77">
        <v>42514</v>
      </c>
      <c r="G1798" s="76" t="s">
        <v>610</v>
      </c>
      <c r="H1798" s="76" t="s">
        <v>4219</v>
      </c>
      <c r="I1798" s="76" t="s">
        <v>4218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296</v>
      </c>
      <c r="F1799" s="77">
        <v>42521</v>
      </c>
      <c r="G1799" s="76" t="s">
        <v>610</v>
      </c>
      <c r="H1799" s="76" t="s">
        <v>4889</v>
      </c>
      <c r="I1799" s="76" t="s">
        <v>4888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285</v>
      </c>
      <c r="F1800" s="77">
        <v>42521</v>
      </c>
      <c r="G1800" s="76" t="s">
        <v>420</v>
      </c>
      <c r="H1800" s="76"/>
      <c r="I1800" s="76" t="s">
        <v>419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285</v>
      </c>
      <c r="F1801" s="77">
        <v>42675</v>
      </c>
      <c r="G1801" s="76" t="s">
        <v>406</v>
      </c>
      <c r="H1801" s="76"/>
      <c r="I1801" s="76" t="s">
        <v>405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637</v>
      </c>
      <c r="F1802" s="77">
        <v>42688</v>
      </c>
      <c r="G1802" s="76"/>
      <c r="H1802" s="76"/>
      <c r="I1802" s="76" t="s">
        <v>4887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637</v>
      </c>
      <c r="F1803" s="77">
        <v>42688</v>
      </c>
      <c r="G1803" s="76"/>
      <c r="H1803" s="76"/>
      <c r="I1803" s="76" t="s">
        <v>857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285</v>
      </c>
      <c r="F1804" s="77">
        <v>42794</v>
      </c>
      <c r="G1804" s="76" t="s">
        <v>395</v>
      </c>
      <c r="H1804" s="76"/>
      <c r="I1804" s="76" t="s">
        <v>394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285</v>
      </c>
      <c r="F1805" s="77">
        <v>42825</v>
      </c>
      <c r="G1805" s="76" t="s">
        <v>391</v>
      </c>
      <c r="H1805" s="76"/>
      <c r="I1805" s="76" t="s">
        <v>390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285</v>
      </c>
      <c r="F1806" s="77">
        <v>42886</v>
      </c>
      <c r="G1806" s="76" t="s">
        <v>680</v>
      </c>
      <c r="H1806" s="76"/>
      <c r="I1806" s="76" t="s">
        <v>679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276</v>
      </c>
      <c r="F1807" s="77">
        <v>42899</v>
      </c>
      <c r="G1807" s="76" t="s">
        <v>4886</v>
      </c>
      <c r="H1807" s="76" t="s">
        <v>4468</v>
      </c>
      <c r="I1807" s="76" t="s">
        <v>4885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285</v>
      </c>
      <c r="F1808" s="77">
        <v>42916</v>
      </c>
      <c r="G1808" s="76" t="s">
        <v>1743</v>
      </c>
      <c r="H1808" s="76"/>
      <c r="I1808" s="76" t="s">
        <v>4884</v>
      </c>
      <c r="J1808" s="78">
        <v>120</v>
      </c>
    </row>
    <row r="1809" spans="1:10" x14ac:dyDescent="0.25">
      <c r="A1809" s="76"/>
      <c r="B1809" s="76"/>
      <c r="C1809" s="76" t="s">
        <v>4883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4882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285</v>
      </c>
      <c r="F1811" s="77">
        <v>40574</v>
      </c>
      <c r="G1811" s="76" t="s">
        <v>539</v>
      </c>
      <c r="H1811" s="76"/>
      <c r="I1811" s="76" t="s">
        <v>538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285</v>
      </c>
      <c r="F1812" s="77">
        <v>40574</v>
      </c>
      <c r="G1812" s="76" t="s">
        <v>936</v>
      </c>
      <c r="H1812" s="76"/>
      <c r="I1812" s="76" t="s">
        <v>1179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285</v>
      </c>
      <c r="F1813" s="77">
        <v>40574</v>
      </c>
      <c r="G1813" s="76" t="s">
        <v>936</v>
      </c>
      <c r="H1813" s="76"/>
      <c r="I1813" s="76" t="s">
        <v>935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285</v>
      </c>
      <c r="F1814" s="77">
        <v>40663</v>
      </c>
      <c r="G1814" s="76" t="s">
        <v>758</v>
      </c>
      <c r="H1814" s="76"/>
      <c r="I1814" s="76" t="s">
        <v>757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285</v>
      </c>
      <c r="F1815" s="77">
        <v>40939</v>
      </c>
      <c r="G1815" s="76" t="s">
        <v>525</v>
      </c>
      <c r="H1815" s="76"/>
      <c r="I1815" s="76" t="s">
        <v>524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285</v>
      </c>
      <c r="F1816" s="77">
        <v>41029</v>
      </c>
      <c r="G1816" s="76" t="s">
        <v>519</v>
      </c>
      <c r="H1816" s="76"/>
      <c r="I1816" s="76" t="s">
        <v>518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285</v>
      </c>
      <c r="F1817" s="77">
        <v>41121</v>
      </c>
      <c r="G1817" s="76" t="s">
        <v>1008</v>
      </c>
      <c r="H1817" s="76"/>
      <c r="I1817" s="76" t="s">
        <v>1007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285</v>
      </c>
      <c r="F1818" s="77">
        <v>41182</v>
      </c>
      <c r="G1818" s="76" t="s">
        <v>867</v>
      </c>
      <c r="H1818" s="76"/>
      <c r="I1818" s="76" t="s">
        <v>866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285</v>
      </c>
      <c r="F1819" s="77">
        <v>41213</v>
      </c>
      <c r="G1819" s="76" t="s">
        <v>507</v>
      </c>
      <c r="H1819" s="76"/>
      <c r="I1819" s="76" t="s">
        <v>506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285</v>
      </c>
      <c r="F1820" s="77">
        <v>41274</v>
      </c>
      <c r="G1820" s="76" t="s">
        <v>503</v>
      </c>
      <c r="H1820" s="76"/>
      <c r="I1820" s="76" t="s">
        <v>502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285</v>
      </c>
      <c r="F1821" s="77">
        <v>41274</v>
      </c>
      <c r="G1821" s="76" t="s">
        <v>622</v>
      </c>
      <c r="H1821" s="76"/>
      <c r="I1821" s="76" t="s">
        <v>621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285</v>
      </c>
      <c r="F1822" s="77">
        <v>41305</v>
      </c>
      <c r="G1822" s="76" t="s">
        <v>501</v>
      </c>
      <c r="H1822" s="76"/>
      <c r="I1822" s="76" t="s">
        <v>500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285</v>
      </c>
      <c r="F1823" s="77">
        <v>41305</v>
      </c>
      <c r="G1823" s="76" t="s">
        <v>1239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285</v>
      </c>
      <c r="F1824" s="77">
        <v>41333</v>
      </c>
      <c r="G1824" s="76" t="s">
        <v>1786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285</v>
      </c>
      <c r="F1825" s="77">
        <v>41486</v>
      </c>
      <c r="G1825" s="76" t="s">
        <v>591</v>
      </c>
      <c r="H1825" s="76"/>
      <c r="I1825" s="76" t="s">
        <v>590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285</v>
      </c>
      <c r="F1826" s="77">
        <v>41517</v>
      </c>
      <c r="G1826" s="76" t="s">
        <v>825</v>
      </c>
      <c r="H1826" s="76"/>
      <c r="I1826" s="76" t="s">
        <v>824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285</v>
      </c>
      <c r="F1827" s="77">
        <v>41578</v>
      </c>
      <c r="G1827" s="76" t="s">
        <v>485</v>
      </c>
      <c r="H1827" s="76"/>
      <c r="I1827" s="76" t="s">
        <v>484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285</v>
      </c>
      <c r="F1828" s="77">
        <v>41608</v>
      </c>
      <c r="G1828" s="76" t="s">
        <v>483</v>
      </c>
      <c r="H1828" s="76"/>
      <c r="I1828" s="76" t="s">
        <v>482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285</v>
      </c>
      <c r="F1829" s="77">
        <v>41639</v>
      </c>
      <c r="G1829" s="76" t="s">
        <v>1600</v>
      </c>
      <c r="H1829" s="76"/>
      <c r="I1829" s="76" t="s">
        <v>1599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285</v>
      </c>
      <c r="F1830" s="77">
        <v>41670</v>
      </c>
      <c r="G1830" s="76" t="s">
        <v>587</v>
      </c>
      <c r="H1830" s="76"/>
      <c r="I1830" s="76" t="s">
        <v>586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285</v>
      </c>
      <c r="F1831" s="77">
        <v>41851</v>
      </c>
      <c r="G1831" s="76" t="s">
        <v>469</v>
      </c>
      <c r="H1831" s="76"/>
      <c r="I1831" s="76" t="s">
        <v>468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296</v>
      </c>
      <c r="F1832" s="77">
        <v>41863</v>
      </c>
      <c r="G1832" s="76" t="s">
        <v>610</v>
      </c>
      <c r="H1832" s="76" t="s">
        <v>4878</v>
      </c>
      <c r="I1832" s="76" t="s">
        <v>4881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285</v>
      </c>
      <c r="F1833" s="77">
        <v>42035</v>
      </c>
      <c r="G1833" s="76" t="s">
        <v>754</v>
      </c>
      <c r="H1833" s="76"/>
      <c r="I1833" s="76" t="s">
        <v>753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285</v>
      </c>
      <c r="F1834" s="77">
        <v>42185</v>
      </c>
      <c r="G1834" s="76" t="s">
        <v>443</v>
      </c>
      <c r="H1834" s="76"/>
      <c r="I1834" s="76" t="s">
        <v>442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285</v>
      </c>
      <c r="F1835" s="77">
        <v>42216</v>
      </c>
      <c r="G1835" s="76" t="s">
        <v>927</v>
      </c>
      <c r="H1835" s="76"/>
      <c r="I1835" s="76" t="s">
        <v>926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285</v>
      </c>
      <c r="F1836" s="77">
        <v>42460</v>
      </c>
      <c r="G1836" s="76" t="s">
        <v>426</v>
      </c>
      <c r="H1836" s="76"/>
      <c r="I1836" s="76" t="s">
        <v>425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285</v>
      </c>
      <c r="F1837" s="77">
        <v>42490</v>
      </c>
      <c r="G1837" s="76" t="s">
        <v>423</v>
      </c>
      <c r="H1837" s="76"/>
      <c r="I1837" s="76" t="s">
        <v>422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285</v>
      </c>
      <c r="F1838" s="77">
        <v>42564</v>
      </c>
      <c r="G1838" s="76" t="s">
        <v>4880</v>
      </c>
      <c r="H1838" s="76"/>
      <c r="I1838" s="76" t="s">
        <v>4879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296</v>
      </c>
      <c r="F1839" s="77">
        <v>42684</v>
      </c>
      <c r="G1839" s="76" t="s">
        <v>610</v>
      </c>
      <c r="H1839" s="76" t="s">
        <v>4878</v>
      </c>
      <c r="I1839" s="76" t="s">
        <v>4877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285</v>
      </c>
      <c r="F1840" s="77">
        <v>42735</v>
      </c>
      <c r="G1840" s="76" t="s">
        <v>400</v>
      </c>
      <c r="H1840" s="76"/>
      <c r="I1840" s="76" t="s">
        <v>4876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285</v>
      </c>
      <c r="F1841" s="77">
        <v>42766</v>
      </c>
      <c r="G1841" s="76" t="s">
        <v>398</v>
      </c>
      <c r="H1841" s="76"/>
      <c r="I1841" s="76" t="s">
        <v>397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285</v>
      </c>
      <c r="F1842" s="77">
        <v>42825</v>
      </c>
      <c r="G1842" s="76" t="s">
        <v>391</v>
      </c>
      <c r="H1842" s="76"/>
      <c r="I1842" s="76" t="s">
        <v>390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285</v>
      </c>
      <c r="F1843" s="77">
        <v>42886</v>
      </c>
      <c r="G1843" s="76" t="s">
        <v>680</v>
      </c>
      <c r="H1843" s="76"/>
      <c r="I1843" s="76" t="s">
        <v>679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337</v>
      </c>
      <c r="F1844" s="77">
        <v>43112</v>
      </c>
      <c r="G1844" s="76" t="s">
        <v>3977</v>
      </c>
      <c r="H1844" s="76" t="s">
        <v>3944</v>
      </c>
      <c r="I1844" s="76" t="s">
        <v>4875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337</v>
      </c>
      <c r="F1845" s="77">
        <v>43235</v>
      </c>
      <c r="G1845" s="76" t="s">
        <v>4874</v>
      </c>
      <c r="H1845" s="76" t="s">
        <v>4872</v>
      </c>
      <c r="I1845" s="76" t="s">
        <v>4871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337</v>
      </c>
      <c r="F1846" s="77">
        <v>43566</v>
      </c>
      <c r="G1846" s="76" t="s">
        <v>4873</v>
      </c>
      <c r="H1846" s="76" t="s">
        <v>4872</v>
      </c>
      <c r="I1846" s="76" t="s">
        <v>4871</v>
      </c>
      <c r="J1846" s="78">
        <v>2000</v>
      </c>
    </row>
    <row r="1847" spans="1:10" x14ac:dyDescent="0.25">
      <c r="A1847" s="76"/>
      <c r="B1847" s="76"/>
      <c r="C1847" s="76" t="s">
        <v>4870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4869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285</v>
      </c>
      <c r="F1849" s="77">
        <v>40574</v>
      </c>
      <c r="G1849" s="76" t="s">
        <v>884</v>
      </c>
      <c r="H1849" s="76"/>
      <c r="I1849" s="76" t="s">
        <v>883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285</v>
      </c>
      <c r="F1850" s="77">
        <v>40602</v>
      </c>
      <c r="G1850" s="76" t="s">
        <v>3001</v>
      </c>
      <c r="H1850" s="76"/>
      <c r="I1850" s="76" t="s">
        <v>3000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285</v>
      </c>
      <c r="F1851" s="77">
        <v>40633</v>
      </c>
      <c r="G1851" s="76" t="s">
        <v>535</v>
      </c>
      <c r="H1851" s="76"/>
      <c r="I1851" s="76" t="s">
        <v>534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285</v>
      </c>
      <c r="F1852" s="77">
        <v>40633</v>
      </c>
      <c r="G1852" s="76" t="s">
        <v>1146</v>
      </c>
      <c r="H1852" s="76"/>
      <c r="I1852" s="76" t="s">
        <v>1145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285</v>
      </c>
      <c r="F1853" s="77">
        <v>40694</v>
      </c>
      <c r="G1853" s="76" t="s">
        <v>877</v>
      </c>
      <c r="H1853" s="76"/>
      <c r="I1853" s="76" t="s">
        <v>876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285</v>
      </c>
      <c r="F1854" s="77">
        <v>40694</v>
      </c>
      <c r="G1854" s="76" t="s">
        <v>1002</v>
      </c>
      <c r="H1854" s="76"/>
      <c r="I1854" s="76" t="s">
        <v>1001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285</v>
      </c>
      <c r="F1855" s="77">
        <v>40724</v>
      </c>
      <c r="G1855" s="76" t="s">
        <v>533</v>
      </c>
      <c r="H1855" s="76"/>
      <c r="I1855" s="76" t="s">
        <v>532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285</v>
      </c>
      <c r="F1856" s="77">
        <v>40755</v>
      </c>
      <c r="G1856" s="76" t="s">
        <v>531</v>
      </c>
      <c r="H1856" s="76"/>
      <c r="I1856" s="76" t="s">
        <v>530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285</v>
      </c>
      <c r="F1857" s="77">
        <v>40877</v>
      </c>
      <c r="G1857" s="76" t="s">
        <v>289</v>
      </c>
      <c r="H1857" s="76"/>
      <c r="I1857" s="76" t="s">
        <v>288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285</v>
      </c>
      <c r="F1858" s="77">
        <v>40877</v>
      </c>
      <c r="G1858" s="76" t="s">
        <v>529</v>
      </c>
      <c r="H1858" s="76"/>
      <c r="I1858" s="76" t="s">
        <v>528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285</v>
      </c>
      <c r="F1859" s="77">
        <v>40908</v>
      </c>
      <c r="G1859" s="76" t="s">
        <v>527</v>
      </c>
      <c r="H1859" s="76"/>
      <c r="I1859" s="76" t="s">
        <v>526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285</v>
      </c>
      <c r="F1860" s="77">
        <v>40939</v>
      </c>
      <c r="G1860" s="76" t="s">
        <v>525</v>
      </c>
      <c r="H1860" s="76"/>
      <c r="I1860" s="76" t="s">
        <v>524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285</v>
      </c>
      <c r="F1861" s="77">
        <v>40968</v>
      </c>
      <c r="G1861" s="76" t="s">
        <v>523</v>
      </c>
      <c r="H1861" s="76"/>
      <c r="I1861" s="76" t="s">
        <v>522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285</v>
      </c>
      <c r="F1862" s="77">
        <v>41029</v>
      </c>
      <c r="G1862" s="76" t="s">
        <v>519</v>
      </c>
      <c r="H1862" s="76"/>
      <c r="I1862" s="76" t="s">
        <v>518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285</v>
      </c>
      <c r="F1863" s="77">
        <v>41060</v>
      </c>
      <c r="G1863" s="76" t="s">
        <v>515</v>
      </c>
      <c r="H1863" s="76"/>
      <c r="I1863" s="76" t="s">
        <v>514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285</v>
      </c>
      <c r="F1864" s="77">
        <v>41121</v>
      </c>
      <c r="G1864" s="76" t="s">
        <v>513</v>
      </c>
      <c r="H1864" s="76"/>
      <c r="I1864" s="76" t="s">
        <v>512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285</v>
      </c>
      <c r="F1865" s="77">
        <v>41152</v>
      </c>
      <c r="G1865" s="76" t="s">
        <v>511</v>
      </c>
      <c r="H1865" s="76"/>
      <c r="I1865" s="76" t="s">
        <v>510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285</v>
      </c>
      <c r="F1866" s="77">
        <v>41182</v>
      </c>
      <c r="G1866" s="76" t="s">
        <v>509</v>
      </c>
      <c r="H1866" s="76"/>
      <c r="I1866" s="76" t="s">
        <v>508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285</v>
      </c>
      <c r="F1867" s="77">
        <v>41182</v>
      </c>
      <c r="G1867" s="76" t="s">
        <v>2993</v>
      </c>
      <c r="H1867" s="76"/>
      <c r="I1867" s="76" t="s">
        <v>2992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285</v>
      </c>
      <c r="F1868" s="77">
        <v>41243</v>
      </c>
      <c r="G1868" s="76" t="s">
        <v>505</v>
      </c>
      <c r="H1868" s="76"/>
      <c r="I1868" s="76" t="s">
        <v>504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285</v>
      </c>
      <c r="F1869" s="77">
        <v>41305</v>
      </c>
      <c r="G1869" s="76" t="s">
        <v>501</v>
      </c>
      <c r="H1869" s="76"/>
      <c r="I1869" s="76" t="s">
        <v>500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285</v>
      </c>
      <c r="F1870" s="77">
        <v>41394</v>
      </c>
      <c r="G1870" s="76" t="s">
        <v>495</v>
      </c>
      <c r="H1870" s="76"/>
      <c r="I1870" s="76" t="s">
        <v>494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285</v>
      </c>
      <c r="F1871" s="77">
        <v>41455</v>
      </c>
      <c r="G1871" s="76" t="s">
        <v>491</v>
      </c>
      <c r="H1871" s="76"/>
      <c r="I1871" s="76" t="s">
        <v>490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285</v>
      </c>
      <c r="F1872" s="77">
        <v>41455</v>
      </c>
      <c r="G1872" s="76" t="s">
        <v>1237</v>
      </c>
      <c r="H1872" s="76"/>
      <c r="I1872" s="76" t="s">
        <v>1236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285</v>
      </c>
      <c r="F1873" s="77">
        <v>41486</v>
      </c>
      <c r="G1873" s="76" t="s">
        <v>591</v>
      </c>
      <c r="H1873" s="76"/>
      <c r="I1873" s="76" t="s">
        <v>590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285</v>
      </c>
      <c r="F1874" s="77">
        <v>41578</v>
      </c>
      <c r="G1874" s="76" t="s">
        <v>485</v>
      </c>
      <c r="H1874" s="76"/>
      <c r="I1874" s="76" t="s">
        <v>484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285</v>
      </c>
      <c r="F1875" s="77">
        <v>41608</v>
      </c>
      <c r="G1875" s="76" t="s">
        <v>483</v>
      </c>
      <c r="H1875" s="76"/>
      <c r="I1875" s="76" t="s">
        <v>482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285</v>
      </c>
      <c r="F1876" s="77">
        <v>41698</v>
      </c>
      <c r="G1876" s="76" t="s">
        <v>477</v>
      </c>
      <c r="H1876" s="76"/>
      <c r="I1876" s="76" t="s">
        <v>476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296</v>
      </c>
      <c r="F1877" s="77">
        <v>41967</v>
      </c>
      <c r="G1877" s="76"/>
      <c r="H1877" s="76" t="s">
        <v>4862</v>
      </c>
      <c r="I1877" s="76" t="s">
        <v>1122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285</v>
      </c>
      <c r="F1878" s="77">
        <v>42247</v>
      </c>
      <c r="G1878" s="76" t="s">
        <v>440</v>
      </c>
      <c r="H1878" s="76"/>
      <c r="I1878" s="76" t="s">
        <v>439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296</v>
      </c>
      <c r="F1879" s="77">
        <v>42277</v>
      </c>
      <c r="G1879" s="76"/>
      <c r="H1879" s="76" t="s">
        <v>323</v>
      </c>
      <c r="I1879" s="76" t="s">
        <v>4868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296</v>
      </c>
      <c r="F1880" s="77">
        <v>42293</v>
      </c>
      <c r="G1880" s="76"/>
      <c r="H1880" s="76" t="s">
        <v>4862</v>
      </c>
      <c r="I1880" s="76" t="s">
        <v>1122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285</v>
      </c>
      <c r="F1881" s="77">
        <v>42306</v>
      </c>
      <c r="G1881" s="76" t="s">
        <v>2148</v>
      </c>
      <c r="H1881" s="76"/>
      <c r="I1881" s="76" t="s">
        <v>2147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296</v>
      </c>
      <c r="F1882" s="77">
        <v>42492</v>
      </c>
      <c r="G1882" s="76"/>
      <c r="H1882" s="76" t="s">
        <v>4867</v>
      </c>
      <c r="I1882" s="76" t="s">
        <v>4866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285</v>
      </c>
      <c r="F1883" s="77">
        <v>42521</v>
      </c>
      <c r="G1883" s="76" t="s">
        <v>420</v>
      </c>
      <c r="H1883" s="76"/>
      <c r="I1883" s="76" t="s">
        <v>419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276</v>
      </c>
      <c r="F1884" s="77">
        <v>42824</v>
      </c>
      <c r="G1884" s="76"/>
      <c r="H1884" s="76" t="s">
        <v>4862</v>
      </c>
      <c r="I1884" s="76" t="s">
        <v>4865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276</v>
      </c>
      <c r="F1885" s="77">
        <v>43012</v>
      </c>
      <c r="G1885" s="76" t="s">
        <v>4864</v>
      </c>
      <c r="H1885" s="76" t="s">
        <v>4862</v>
      </c>
      <c r="I1885" s="76" t="s">
        <v>1579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276</v>
      </c>
      <c r="F1886" s="77">
        <v>43054</v>
      </c>
      <c r="G1886" s="76" t="s">
        <v>4863</v>
      </c>
      <c r="H1886" s="76" t="s">
        <v>4862</v>
      </c>
      <c r="I1886" s="76" t="s">
        <v>4861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285</v>
      </c>
      <c r="F1887" s="77">
        <v>43236</v>
      </c>
      <c r="G1887" s="76" t="s">
        <v>579</v>
      </c>
      <c r="H1887" s="76"/>
      <c r="I1887" s="76" t="s">
        <v>4860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276</v>
      </c>
      <c r="F1888" s="77">
        <v>43722</v>
      </c>
      <c r="G1888" s="76" t="s">
        <v>968</v>
      </c>
      <c r="H1888" s="76" t="s">
        <v>323</v>
      </c>
      <c r="I1888" s="76" t="s">
        <v>967</v>
      </c>
      <c r="J1888" s="78">
        <v>-19.899999999999999</v>
      </c>
    </row>
    <row r="1889" spans="1:10" x14ac:dyDescent="0.25">
      <c r="A1889" s="76"/>
      <c r="B1889" s="76"/>
      <c r="C1889" s="76" t="s">
        <v>4859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4858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285</v>
      </c>
      <c r="F1891" s="77">
        <v>40179</v>
      </c>
      <c r="G1891" s="76" t="s">
        <v>896</v>
      </c>
      <c r="H1891" s="76"/>
      <c r="I1891" s="76" t="s">
        <v>895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285</v>
      </c>
      <c r="F1892" s="77">
        <v>40237</v>
      </c>
      <c r="G1892" s="76" t="s">
        <v>892</v>
      </c>
      <c r="H1892" s="76"/>
      <c r="I1892" s="76" t="s">
        <v>891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285</v>
      </c>
      <c r="F1893" s="77">
        <v>40390</v>
      </c>
      <c r="G1893" s="76" t="s">
        <v>1257</v>
      </c>
      <c r="H1893" s="76"/>
      <c r="I1893" s="76" t="s">
        <v>1256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285</v>
      </c>
      <c r="F1894" s="77">
        <v>40390</v>
      </c>
      <c r="G1894" s="76" t="s">
        <v>1257</v>
      </c>
      <c r="H1894" s="76"/>
      <c r="I1894" s="76" t="s">
        <v>1256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285</v>
      </c>
      <c r="F1895" s="77">
        <v>40633</v>
      </c>
      <c r="G1895" s="76" t="s">
        <v>1146</v>
      </c>
      <c r="H1895" s="76"/>
      <c r="I1895" s="76" t="s">
        <v>1145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285</v>
      </c>
      <c r="F1896" s="77">
        <v>40755</v>
      </c>
      <c r="G1896" s="76" t="s">
        <v>531</v>
      </c>
      <c r="H1896" s="76"/>
      <c r="I1896" s="76" t="s">
        <v>530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285</v>
      </c>
      <c r="F1897" s="77">
        <v>40877</v>
      </c>
      <c r="G1897" s="76" t="s">
        <v>289</v>
      </c>
      <c r="H1897" s="76"/>
      <c r="I1897" s="76" t="s">
        <v>288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285</v>
      </c>
      <c r="F1898" s="77">
        <v>40877</v>
      </c>
      <c r="G1898" s="76" t="s">
        <v>529</v>
      </c>
      <c r="H1898" s="76"/>
      <c r="I1898" s="76" t="s">
        <v>528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285</v>
      </c>
      <c r="F1899" s="77">
        <v>40908</v>
      </c>
      <c r="G1899" s="76" t="s">
        <v>4857</v>
      </c>
      <c r="H1899" s="76"/>
      <c r="I1899" s="76" t="s">
        <v>4856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285</v>
      </c>
      <c r="F1900" s="77">
        <v>40999</v>
      </c>
      <c r="G1900" s="76" t="s">
        <v>521</v>
      </c>
      <c r="H1900" s="76"/>
      <c r="I1900" s="76" t="s">
        <v>520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285</v>
      </c>
      <c r="F1901" s="77">
        <v>41029</v>
      </c>
      <c r="G1901" s="76" t="s">
        <v>519</v>
      </c>
      <c r="H1901" s="76"/>
      <c r="I1901" s="76" t="s">
        <v>518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285</v>
      </c>
      <c r="F1902" s="77">
        <v>41121</v>
      </c>
      <c r="G1902" s="76" t="s">
        <v>513</v>
      </c>
      <c r="H1902" s="76"/>
      <c r="I1902" s="76" t="s">
        <v>512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285</v>
      </c>
      <c r="F1903" s="77">
        <v>41213</v>
      </c>
      <c r="G1903" s="76" t="s">
        <v>507</v>
      </c>
      <c r="H1903" s="76"/>
      <c r="I1903" s="76" t="s">
        <v>506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285</v>
      </c>
      <c r="F1904" s="77">
        <v>41274</v>
      </c>
      <c r="G1904" s="76" t="s">
        <v>503</v>
      </c>
      <c r="H1904" s="76"/>
      <c r="I1904" s="76" t="s">
        <v>502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285</v>
      </c>
      <c r="F1905" s="77">
        <v>41364</v>
      </c>
      <c r="G1905" s="76" t="s">
        <v>497</v>
      </c>
      <c r="H1905" s="76"/>
      <c r="I1905" s="76" t="s">
        <v>496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285</v>
      </c>
      <c r="F1906" s="77">
        <v>41394</v>
      </c>
      <c r="G1906" s="76" t="s">
        <v>495</v>
      </c>
      <c r="H1906" s="76"/>
      <c r="I1906" s="76" t="s">
        <v>494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285</v>
      </c>
      <c r="F1907" s="77">
        <v>41425</v>
      </c>
      <c r="G1907" s="76" t="s">
        <v>493</v>
      </c>
      <c r="H1907" s="76"/>
      <c r="I1907" s="76" t="s">
        <v>492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285</v>
      </c>
      <c r="F1908" s="77">
        <v>41578</v>
      </c>
      <c r="G1908" s="76" t="s">
        <v>485</v>
      </c>
      <c r="H1908" s="76"/>
      <c r="I1908" s="76" t="s">
        <v>484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285</v>
      </c>
      <c r="F1909" s="77">
        <v>41639</v>
      </c>
      <c r="G1909" s="76" t="s">
        <v>756</v>
      </c>
      <c r="H1909" s="76"/>
      <c r="I1909" s="76" t="s">
        <v>755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296</v>
      </c>
      <c r="F1910" s="77">
        <v>41771</v>
      </c>
      <c r="G1910" s="76"/>
      <c r="H1910" s="76" t="s">
        <v>4855</v>
      </c>
      <c r="I1910" s="76" t="s">
        <v>4854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285</v>
      </c>
      <c r="F1911" s="77">
        <v>42035</v>
      </c>
      <c r="G1911" s="76" t="s">
        <v>754</v>
      </c>
      <c r="H1911" s="76"/>
      <c r="I1911" s="76" t="s">
        <v>753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296</v>
      </c>
      <c r="F1912" s="77">
        <v>42044</v>
      </c>
      <c r="G1912" s="76"/>
      <c r="H1912" s="76" t="s">
        <v>4853</v>
      </c>
      <c r="I1912" s="76" t="s">
        <v>4852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285</v>
      </c>
      <c r="F1913" s="77">
        <v>42063</v>
      </c>
      <c r="G1913" s="76" t="s">
        <v>457</v>
      </c>
      <c r="H1913" s="76"/>
      <c r="I1913" s="76" t="s">
        <v>456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285</v>
      </c>
      <c r="F1914" s="77">
        <v>42155</v>
      </c>
      <c r="G1914" s="76" t="s">
        <v>752</v>
      </c>
      <c r="H1914" s="76"/>
      <c r="I1914" s="76" t="s">
        <v>751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285</v>
      </c>
      <c r="F1915" s="77">
        <v>42185</v>
      </c>
      <c r="G1915" s="76" t="s">
        <v>443</v>
      </c>
      <c r="H1915" s="76"/>
      <c r="I1915" s="76" t="s">
        <v>442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285</v>
      </c>
      <c r="F1916" s="77">
        <v>42306</v>
      </c>
      <c r="G1916" s="76" t="s">
        <v>2148</v>
      </c>
      <c r="H1916" s="76"/>
      <c r="I1916" s="76" t="s">
        <v>2147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285</v>
      </c>
      <c r="F1917" s="77">
        <v>42490</v>
      </c>
      <c r="G1917" s="76" t="s">
        <v>423</v>
      </c>
      <c r="H1917" s="76"/>
      <c r="I1917" s="76" t="s">
        <v>422</v>
      </c>
      <c r="J1917" s="78">
        <v>20</v>
      </c>
    </row>
    <row r="1918" spans="1:10" x14ac:dyDescent="0.25">
      <c r="A1918" s="76"/>
      <c r="B1918" s="76"/>
      <c r="C1918" s="76" t="s">
        <v>4851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4850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285</v>
      </c>
      <c r="F1920" s="77">
        <v>42369</v>
      </c>
      <c r="G1920" s="76" t="s">
        <v>1592</v>
      </c>
      <c r="H1920" s="76"/>
      <c r="I1920" s="76" t="s">
        <v>1591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285</v>
      </c>
      <c r="F1921" s="77">
        <v>42370</v>
      </c>
      <c r="G1921" s="76" t="s">
        <v>568</v>
      </c>
      <c r="H1921" s="76"/>
      <c r="I1921" s="76" t="s">
        <v>567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296</v>
      </c>
      <c r="F1922" s="77">
        <v>42534</v>
      </c>
      <c r="G1922" s="76"/>
      <c r="H1922" s="76" t="s">
        <v>4849</v>
      </c>
      <c r="I1922" s="76" t="s">
        <v>424</v>
      </c>
      <c r="J1922" s="78">
        <v>-29.94</v>
      </c>
    </row>
    <row r="1923" spans="1:10" x14ac:dyDescent="0.25">
      <c r="A1923" s="76"/>
      <c r="B1923" s="76"/>
      <c r="C1923" s="76" t="s">
        <v>4848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4847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285</v>
      </c>
      <c r="F1925" s="77">
        <v>42766</v>
      </c>
      <c r="G1925" s="76" t="s">
        <v>398</v>
      </c>
      <c r="H1925" s="76"/>
      <c r="I1925" s="76" t="s">
        <v>397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285</v>
      </c>
      <c r="F1926" s="77">
        <v>43221</v>
      </c>
      <c r="G1926" s="76" t="s">
        <v>596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4846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4845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285</v>
      </c>
      <c r="F1929" s="77">
        <v>42277</v>
      </c>
      <c r="G1929" s="76" t="s">
        <v>438</v>
      </c>
      <c r="H1929" s="76"/>
      <c r="I1929" s="76" t="s">
        <v>437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285</v>
      </c>
      <c r="F1930" s="77">
        <v>42551</v>
      </c>
      <c r="G1930" s="76" t="s">
        <v>418</v>
      </c>
      <c r="H1930" s="76"/>
      <c r="I1930" s="76" t="s">
        <v>417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285</v>
      </c>
      <c r="F1931" s="77">
        <v>43233</v>
      </c>
      <c r="G1931" s="76" t="s">
        <v>3098</v>
      </c>
      <c r="H1931" s="76"/>
      <c r="I1931" s="76" t="s">
        <v>4844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285</v>
      </c>
      <c r="F1932" s="77">
        <v>43279</v>
      </c>
      <c r="G1932" s="76" t="s">
        <v>2109</v>
      </c>
      <c r="H1932" s="76"/>
      <c r="I1932" s="76" t="s">
        <v>2108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637</v>
      </c>
      <c r="F1933" s="77">
        <v>43404</v>
      </c>
      <c r="G1933" s="76"/>
      <c r="H1933" s="76"/>
      <c r="I1933" s="76" t="s">
        <v>4843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637</v>
      </c>
      <c r="F1934" s="77">
        <v>43404</v>
      </c>
      <c r="G1934" s="76"/>
      <c r="H1934" s="76"/>
      <c r="I1934" s="76" t="s">
        <v>4842</v>
      </c>
      <c r="J1934" s="78">
        <v>-0.56999999999999995</v>
      </c>
    </row>
    <row r="1935" spans="1:10" x14ac:dyDescent="0.25">
      <c r="A1935" s="76"/>
      <c r="B1935" s="76"/>
      <c r="C1935" s="76" t="s">
        <v>4841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4840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285</v>
      </c>
      <c r="F1937" s="77">
        <v>42338</v>
      </c>
      <c r="G1937" s="76" t="s">
        <v>434</v>
      </c>
      <c r="H1937" s="76"/>
      <c r="I1937" s="76" t="s">
        <v>433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285</v>
      </c>
      <c r="F1938" s="77">
        <v>42431</v>
      </c>
      <c r="G1938" s="76" t="s">
        <v>4703</v>
      </c>
      <c r="H1938" s="76" t="s">
        <v>335</v>
      </c>
      <c r="I1938" s="76" t="s">
        <v>2985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285</v>
      </c>
      <c r="F1939" s="77">
        <v>42613</v>
      </c>
      <c r="G1939" s="76" t="s">
        <v>413</v>
      </c>
      <c r="H1939" s="76"/>
      <c r="I1939" s="76" t="s">
        <v>412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285</v>
      </c>
      <c r="F1940" s="77">
        <v>42766</v>
      </c>
      <c r="G1940" s="76" t="s">
        <v>398</v>
      </c>
      <c r="H1940" s="76"/>
      <c r="I1940" s="76" t="s">
        <v>397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285</v>
      </c>
      <c r="F1941" s="77">
        <v>42788</v>
      </c>
      <c r="G1941" s="76" t="s">
        <v>4701</v>
      </c>
      <c r="H1941" s="76" t="s">
        <v>335</v>
      </c>
      <c r="I1941" s="76" t="s">
        <v>4700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285</v>
      </c>
      <c r="F1942" s="77">
        <v>42886</v>
      </c>
      <c r="G1942" s="76" t="s">
        <v>680</v>
      </c>
      <c r="H1942" s="76"/>
      <c r="I1942" s="76" t="s">
        <v>679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276</v>
      </c>
      <c r="F1943" s="77">
        <v>43276</v>
      </c>
      <c r="G1943" s="76" t="s">
        <v>4839</v>
      </c>
      <c r="H1943" s="76" t="s">
        <v>4837</v>
      </c>
      <c r="I1943" s="76" t="s">
        <v>4836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285</v>
      </c>
      <c r="F1944" s="77">
        <v>43281</v>
      </c>
      <c r="G1944" s="76" t="s">
        <v>720</v>
      </c>
      <c r="H1944" s="76"/>
      <c r="I1944" s="76" t="s">
        <v>719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276</v>
      </c>
      <c r="F1945" s="77">
        <v>43552</v>
      </c>
      <c r="G1945" s="76" t="s">
        <v>4838</v>
      </c>
      <c r="H1945" s="76" t="s">
        <v>4837</v>
      </c>
      <c r="I1945" s="76" t="s">
        <v>4836</v>
      </c>
      <c r="J1945" s="78">
        <v>-51.93</v>
      </c>
    </row>
    <row r="1946" spans="1:10" x14ac:dyDescent="0.25">
      <c r="A1946" s="76"/>
      <c r="B1946" s="76"/>
      <c r="C1946" s="76" t="s">
        <v>4835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4834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285</v>
      </c>
      <c r="F1948" s="77">
        <v>40602</v>
      </c>
      <c r="G1948" s="76" t="s">
        <v>838</v>
      </c>
      <c r="H1948" s="76"/>
      <c r="I1948" s="76" t="s">
        <v>837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285</v>
      </c>
      <c r="F1949" s="77">
        <v>40877</v>
      </c>
      <c r="G1949" s="76" t="s">
        <v>289</v>
      </c>
      <c r="H1949" s="76"/>
      <c r="I1949" s="76" t="s">
        <v>288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285</v>
      </c>
      <c r="F1950" s="77">
        <v>40908</v>
      </c>
      <c r="G1950" s="76" t="s">
        <v>527</v>
      </c>
      <c r="H1950" s="76"/>
      <c r="I1950" s="76" t="s">
        <v>526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285</v>
      </c>
      <c r="F1951" s="77">
        <v>40999</v>
      </c>
      <c r="G1951" s="76" t="s">
        <v>521</v>
      </c>
      <c r="H1951" s="76"/>
      <c r="I1951" s="76" t="s">
        <v>520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285</v>
      </c>
      <c r="F1952" s="77">
        <v>41121</v>
      </c>
      <c r="G1952" s="76" t="s">
        <v>513</v>
      </c>
      <c r="H1952" s="76"/>
      <c r="I1952" s="76" t="s">
        <v>512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285</v>
      </c>
      <c r="F1953" s="77">
        <v>41152</v>
      </c>
      <c r="G1953" s="76" t="s">
        <v>511</v>
      </c>
      <c r="H1953" s="76"/>
      <c r="I1953" s="76" t="s">
        <v>510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285</v>
      </c>
      <c r="F1954" s="77">
        <v>41213</v>
      </c>
      <c r="G1954" s="76" t="s">
        <v>507</v>
      </c>
      <c r="H1954" s="76"/>
      <c r="I1954" s="76" t="s">
        <v>506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285</v>
      </c>
      <c r="F1955" s="77">
        <v>41243</v>
      </c>
      <c r="G1955" s="76" t="s">
        <v>505</v>
      </c>
      <c r="H1955" s="76"/>
      <c r="I1955" s="76" t="s">
        <v>504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285</v>
      </c>
      <c r="F1956" s="77">
        <v>41274</v>
      </c>
      <c r="G1956" s="76" t="s">
        <v>503</v>
      </c>
      <c r="H1956" s="76"/>
      <c r="I1956" s="76" t="s">
        <v>502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285</v>
      </c>
      <c r="F1957" s="77">
        <v>41305</v>
      </c>
      <c r="G1957" s="76" t="s">
        <v>501</v>
      </c>
      <c r="H1957" s="76"/>
      <c r="I1957" s="76" t="s">
        <v>500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285</v>
      </c>
      <c r="F1958" s="77">
        <v>41364</v>
      </c>
      <c r="G1958" s="76" t="s">
        <v>497</v>
      </c>
      <c r="H1958" s="76"/>
      <c r="I1958" s="76" t="s">
        <v>496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285</v>
      </c>
      <c r="F1959" s="77">
        <v>41425</v>
      </c>
      <c r="G1959" s="76" t="s">
        <v>493</v>
      </c>
      <c r="H1959" s="76"/>
      <c r="I1959" s="76" t="s">
        <v>492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285</v>
      </c>
      <c r="F1960" s="77">
        <v>41425</v>
      </c>
      <c r="G1960" s="76" t="s">
        <v>1785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285</v>
      </c>
      <c r="F1961" s="77">
        <v>41455</v>
      </c>
      <c r="G1961" s="76" t="s">
        <v>491</v>
      </c>
      <c r="H1961" s="76"/>
      <c r="I1961" s="76" t="s">
        <v>490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285</v>
      </c>
      <c r="F1962" s="77">
        <v>41455</v>
      </c>
      <c r="G1962" s="76" t="s">
        <v>1237</v>
      </c>
      <c r="H1962" s="76"/>
      <c r="I1962" s="76" t="s">
        <v>1236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285</v>
      </c>
      <c r="F1963" s="77">
        <v>41486</v>
      </c>
      <c r="G1963" s="76" t="s">
        <v>591</v>
      </c>
      <c r="H1963" s="76"/>
      <c r="I1963" s="76" t="s">
        <v>590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285</v>
      </c>
      <c r="F1964" s="77">
        <v>41486</v>
      </c>
      <c r="G1964" s="76" t="s">
        <v>1235</v>
      </c>
      <c r="H1964" s="76"/>
      <c r="I1964" s="76" t="s">
        <v>1234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285</v>
      </c>
      <c r="F1965" s="77">
        <v>41578</v>
      </c>
      <c r="G1965" s="76" t="s">
        <v>485</v>
      </c>
      <c r="H1965" s="76"/>
      <c r="I1965" s="76" t="s">
        <v>484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285</v>
      </c>
      <c r="F1966" s="77">
        <v>41578</v>
      </c>
      <c r="G1966" s="76" t="s">
        <v>821</v>
      </c>
      <c r="H1966" s="76"/>
      <c r="I1966" s="76" t="s">
        <v>820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285</v>
      </c>
      <c r="F1967" s="77">
        <v>41608</v>
      </c>
      <c r="G1967" s="76" t="s">
        <v>483</v>
      </c>
      <c r="H1967" s="76"/>
      <c r="I1967" s="76" t="s">
        <v>482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285</v>
      </c>
      <c r="F1968" s="77">
        <v>41639</v>
      </c>
      <c r="G1968" s="76" t="s">
        <v>756</v>
      </c>
      <c r="H1968" s="76"/>
      <c r="I1968" s="76" t="s">
        <v>755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285</v>
      </c>
      <c r="F1969" s="77">
        <v>41698</v>
      </c>
      <c r="G1969" s="76" t="s">
        <v>477</v>
      </c>
      <c r="H1969" s="76"/>
      <c r="I1969" s="76" t="s">
        <v>476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296</v>
      </c>
      <c r="F1970" s="77">
        <v>41827</v>
      </c>
      <c r="G1970" s="76"/>
      <c r="H1970" s="76" t="s">
        <v>3235</v>
      </c>
      <c r="I1970" s="76" t="s">
        <v>4833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285</v>
      </c>
      <c r="F1971" s="77">
        <v>41851</v>
      </c>
      <c r="G1971" s="76" t="s">
        <v>469</v>
      </c>
      <c r="H1971" s="76"/>
      <c r="I1971" s="76" t="s">
        <v>468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285</v>
      </c>
      <c r="F1972" s="77">
        <v>41882</v>
      </c>
      <c r="G1972" s="76" t="s">
        <v>467</v>
      </c>
      <c r="H1972" s="76"/>
      <c r="I1972" s="76" t="s">
        <v>466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285</v>
      </c>
      <c r="F1973" s="77">
        <v>41943</v>
      </c>
      <c r="G1973" s="76" t="s">
        <v>465</v>
      </c>
      <c r="H1973" s="76"/>
      <c r="I1973" s="76" t="s">
        <v>464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285</v>
      </c>
      <c r="F1974" s="77">
        <v>42004</v>
      </c>
      <c r="G1974" s="76" t="s">
        <v>460</v>
      </c>
      <c r="H1974" s="76"/>
      <c r="I1974" s="76" t="s">
        <v>459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285</v>
      </c>
      <c r="F1975" s="77">
        <v>42035</v>
      </c>
      <c r="G1975" s="76" t="s">
        <v>754</v>
      </c>
      <c r="H1975" s="76"/>
      <c r="I1975" s="76" t="s">
        <v>753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285</v>
      </c>
      <c r="F1976" s="77">
        <v>42216</v>
      </c>
      <c r="G1976" s="76" t="s">
        <v>927</v>
      </c>
      <c r="H1976" s="76"/>
      <c r="I1976" s="76" t="s">
        <v>926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285</v>
      </c>
      <c r="F1977" s="77">
        <v>42306</v>
      </c>
      <c r="G1977" s="76" t="s">
        <v>2148</v>
      </c>
      <c r="H1977" s="76"/>
      <c r="I1977" s="76" t="s">
        <v>2147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296</v>
      </c>
      <c r="F1978" s="77">
        <v>42317</v>
      </c>
      <c r="G1978" s="76"/>
      <c r="H1978" s="76" t="s">
        <v>4830</v>
      </c>
      <c r="I1978" s="76" t="s">
        <v>1122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285</v>
      </c>
      <c r="F1979" s="77">
        <v>42338</v>
      </c>
      <c r="G1979" s="76" t="s">
        <v>434</v>
      </c>
      <c r="H1979" s="76"/>
      <c r="I1979" s="76" t="s">
        <v>433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285</v>
      </c>
      <c r="F1980" s="77">
        <v>42369</v>
      </c>
      <c r="G1980" s="76" t="s">
        <v>432</v>
      </c>
      <c r="H1980" s="76"/>
      <c r="I1980" s="76" t="s">
        <v>431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285</v>
      </c>
      <c r="F1981" s="77">
        <v>42370</v>
      </c>
      <c r="G1981" s="76" t="s">
        <v>568</v>
      </c>
      <c r="H1981" s="76"/>
      <c r="I1981" s="76" t="s">
        <v>567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296</v>
      </c>
      <c r="F1982" s="77">
        <v>42422</v>
      </c>
      <c r="G1982" s="76"/>
      <c r="H1982" s="76" t="s">
        <v>4830</v>
      </c>
      <c r="I1982" s="76" t="s">
        <v>4832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285</v>
      </c>
      <c r="F1983" s="77">
        <v>42429</v>
      </c>
      <c r="G1983" s="76" t="s">
        <v>427</v>
      </c>
      <c r="H1983" s="76"/>
      <c r="I1983" s="76" t="s">
        <v>394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285</v>
      </c>
      <c r="F1984" s="77">
        <v>42460</v>
      </c>
      <c r="G1984" s="76" t="s">
        <v>426</v>
      </c>
      <c r="H1984" s="76"/>
      <c r="I1984" s="76" t="s">
        <v>425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285</v>
      </c>
      <c r="F1985" s="77">
        <v>42490</v>
      </c>
      <c r="G1985" s="76" t="s">
        <v>423</v>
      </c>
      <c r="H1985" s="76"/>
      <c r="I1985" s="76" t="s">
        <v>422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296</v>
      </c>
      <c r="F1986" s="77">
        <v>42576</v>
      </c>
      <c r="G1986" s="76"/>
      <c r="H1986" s="76" t="s">
        <v>4830</v>
      </c>
      <c r="I1986" s="76" t="s">
        <v>1122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285</v>
      </c>
      <c r="F1987" s="77">
        <v>42582</v>
      </c>
      <c r="G1987" s="76" t="s">
        <v>415</v>
      </c>
      <c r="H1987" s="76"/>
      <c r="I1987" s="76" t="s">
        <v>414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285</v>
      </c>
      <c r="F1988" s="77">
        <v>42613</v>
      </c>
      <c r="G1988" s="76" t="s">
        <v>413</v>
      </c>
      <c r="H1988" s="76"/>
      <c r="I1988" s="76" t="s">
        <v>412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285</v>
      </c>
      <c r="F1989" s="77">
        <v>42643</v>
      </c>
      <c r="G1989" s="76" t="s">
        <v>409</v>
      </c>
      <c r="H1989" s="76"/>
      <c r="I1989" s="76" t="s">
        <v>408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285</v>
      </c>
      <c r="F1990" s="77">
        <v>42675</v>
      </c>
      <c r="G1990" s="76" t="s">
        <v>406</v>
      </c>
      <c r="H1990" s="76"/>
      <c r="I1990" s="76" t="s">
        <v>405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285</v>
      </c>
      <c r="F1991" s="77">
        <v>42704</v>
      </c>
      <c r="G1991" s="76" t="s">
        <v>807</v>
      </c>
      <c r="H1991" s="76"/>
      <c r="I1991" s="76" t="s">
        <v>806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637</v>
      </c>
      <c r="F1992" s="77">
        <v>42713</v>
      </c>
      <c r="G1992" s="76"/>
      <c r="H1992" s="76" t="s">
        <v>347</v>
      </c>
      <c r="I1992" s="76" t="s">
        <v>4831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285</v>
      </c>
      <c r="F1993" s="77">
        <v>42766</v>
      </c>
      <c r="G1993" s="76" t="s">
        <v>398</v>
      </c>
      <c r="H1993" s="76"/>
      <c r="I1993" s="76" t="s">
        <v>397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296</v>
      </c>
      <c r="F1994" s="77">
        <v>42772</v>
      </c>
      <c r="G1994" s="76"/>
      <c r="H1994" s="76" t="s">
        <v>4830</v>
      </c>
      <c r="I1994" s="76" t="s">
        <v>2319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337</v>
      </c>
      <c r="F1995" s="77">
        <v>42772</v>
      </c>
      <c r="G1995" s="76" t="s">
        <v>4829</v>
      </c>
      <c r="H1995" s="76" t="s">
        <v>347</v>
      </c>
      <c r="I1995" s="76" t="s">
        <v>4828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285</v>
      </c>
      <c r="F1996" s="77">
        <v>42855</v>
      </c>
      <c r="G1996" s="76" t="s">
        <v>388</v>
      </c>
      <c r="H1996" s="76"/>
      <c r="I1996" s="76" t="s">
        <v>387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637</v>
      </c>
      <c r="F1997" s="77">
        <v>42860</v>
      </c>
      <c r="G1997" s="76"/>
      <c r="H1997" s="76" t="s">
        <v>730</v>
      </c>
      <c r="I1997" s="76" t="s">
        <v>2389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637</v>
      </c>
      <c r="F1998" s="77">
        <v>42860</v>
      </c>
      <c r="G1998" s="76"/>
      <c r="H1998" s="76"/>
      <c r="I1998" s="76" t="s">
        <v>681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285</v>
      </c>
      <c r="F1999" s="77">
        <v>42886</v>
      </c>
      <c r="G1999" s="76" t="s">
        <v>680</v>
      </c>
      <c r="H1999" s="76"/>
      <c r="I1999" s="76" t="s">
        <v>679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276</v>
      </c>
      <c r="F2000" s="77">
        <v>42910</v>
      </c>
      <c r="G2000" s="76"/>
      <c r="H2000" s="76" t="s">
        <v>4807</v>
      </c>
      <c r="I2000" s="76" t="s">
        <v>4827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276</v>
      </c>
      <c r="F2001" s="77">
        <v>42917</v>
      </c>
      <c r="G2001" s="76" t="s">
        <v>4826</v>
      </c>
      <c r="H2001" s="76" t="s">
        <v>4807</v>
      </c>
      <c r="I2001" s="76" t="s">
        <v>4825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276</v>
      </c>
      <c r="F2002" s="77">
        <v>42971</v>
      </c>
      <c r="G2002" s="76" t="s">
        <v>4824</v>
      </c>
      <c r="H2002" s="76" t="s">
        <v>4807</v>
      </c>
      <c r="I2002" s="76" t="s">
        <v>4823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276</v>
      </c>
      <c r="F2003" s="77">
        <v>43250</v>
      </c>
      <c r="G2003" s="76" t="s">
        <v>4822</v>
      </c>
      <c r="H2003" s="76" t="s">
        <v>4807</v>
      </c>
      <c r="I2003" s="76" t="s">
        <v>4821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285</v>
      </c>
      <c r="F2004" s="77">
        <v>43281</v>
      </c>
      <c r="G2004" s="76" t="s">
        <v>720</v>
      </c>
      <c r="H2004" s="76"/>
      <c r="I2004" s="76" t="s">
        <v>719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276</v>
      </c>
      <c r="F2005" s="77">
        <v>43313</v>
      </c>
      <c r="G2005" s="76" t="s">
        <v>4820</v>
      </c>
      <c r="H2005" s="76" t="s">
        <v>4807</v>
      </c>
      <c r="I2005" s="76" t="s">
        <v>4819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276</v>
      </c>
      <c r="F2006" s="77">
        <v>43357</v>
      </c>
      <c r="G2006" s="76" t="s">
        <v>4818</v>
      </c>
      <c r="H2006" s="76" t="s">
        <v>4807</v>
      </c>
      <c r="I2006" s="76" t="s">
        <v>4817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637</v>
      </c>
      <c r="F2007" s="77">
        <v>43465</v>
      </c>
      <c r="G2007" s="76"/>
      <c r="H2007" s="76"/>
      <c r="I2007" s="76" t="s">
        <v>4816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637</v>
      </c>
      <c r="F2008" s="77">
        <v>43465</v>
      </c>
      <c r="G2008" s="76"/>
      <c r="H2008" s="76"/>
      <c r="I2008" s="76" t="s">
        <v>4815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276</v>
      </c>
      <c r="F2009" s="77">
        <v>43496</v>
      </c>
      <c r="G2009" s="76" t="s">
        <v>4814</v>
      </c>
      <c r="H2009" s="76" t="s">
        <v>4807</v>
      </c>
      <c r="I2009" s="76" t="s">
        <v>4813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637</v>
      </c>
      <c r="F2010" s="77">
        <v>43599</v>
      </c>
      <c r="G2010" s="76"/>
      <c r="H2010" s="76"/>
      <c r="I2010" s="76" t="s">
        <v>4812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637</v>
      </c>
      <c r="F2011" s="77">
        <v>43599</v>
      </c>
      <c r="G2011" s="76"/>
      <c r="H2011" s="76"/>
      <c r="I2011" s="76" t="s">
        <v>4811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276</v>
      </c>
      <c r="F2012" s="77">
        <v>43677</v>
      </c>
      <c r="G2012" s="76" t="s">
        <v>4810</v>
      </c>
      <c r="H2012" s="76" t="s">
        <v>4807</v>
      </c>
      <c r="I2012" s="76" t="s">
        <v>4809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276</v>
      </c>
      <c r="F2013" s="77">
        <v>43726</v>
      </c>
      <c r="G2013" s="76" t="s">
        <v>4808</v>
      </c>
      <c r="H2013" s="76" t="s">
        <v>4807</v>
      </c>
      <c r="I2013" s="76" t="s">
        <v>4806</v>
      </c>
      <c r="J2013" s="78">
        <v>-143.30000000000001</v>
      </c>
    </row>
    <row r="2014" spans="1:10" x14ac:dyDescent="0.25">
      <c r="A2014" s="76"/>
      <c r="B2014" s="76"/>
      <c r="C2014" s="76" t="s">
        <v>4805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4804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276</v>
      </c>
      <c r="F2016" s="77">
        <v>43808</v>
      </c>
      <c r="G2016" s="76" t="s">
        <v>4803</v>
      </c>
      <c r="H2016" s="76" t="s">
        <v>4802</v>
      </c>
      <c r="I2016" s="76" t="s">
        <v>4801</v>
      </c>
      <c r="J2016" s="78">
        <v>-341.53</v>
      </c>
    </row>
    <row r="2017" spans="1:10" x14ac:dyDescent="0.25">
      <c r="A2017" s="76"/>
      <c r="B2017" s="76"/>
      <c r="C2017" s="76" t="s">
        <v>4800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4799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637</v>
      </c>
      <c r="F2019" s="77">
        <v>42310</v>
      </c>
      <c r="G2019" s="76"/>
      <c r="H2019" s="76" t="s">
        <v>4798</v>
      </c>
      <c r="I2019" s="76" t="s">
        <v>2101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637</v>
      </c>
      <c r="F2020" s="77">
        <v>42310</v>
      </c>
      <c r="G2020" s="76"/>
      <c r="H2020" s="76"/>
      <c r="I2020" s="76" t="s">
        <v>681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285</v>
      </c>
      <c r="F2021" s="77">
        <v>42675</v>
      </c>
      <c r="G2021" s="76" t="s">
        <v>406</v>
      </c>
      <c r="H2021" s="76"/>
      <c r="I2021" s="76" t="s">
        <v>405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276</v>
      </c>
      <c r="F2022" s="77">
        <v>43081</v>
      </c>
      <c r="G2022" s="76" t="s">
        <v>4797</v>
      </c>
      <c r="H2022" s="76" t="s">
        <v>4505</v>
      </c>
      <c r="I2022" s="76" t="s">
        <v>4796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276</v>
      </c>
      <c r="F2023" s="77">
        <v>43081</v>
      </c>
      <c r="G2023" s="76" t="s">
        <v>4795</v>
      </c>
      <c r="H2023" s="76" t="s">
        <v>4505</v>
      </c>
      <c r="I2023" s="76" t="s">
        <v>4794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637</v>
      </c>
      <c r="F2024" s="77">
        <v>43559</v>
      </c>
      <c r="G2024" s="76"/>
      <c r="H2024" s="76"/>
      <c r="I2024" s="76" t="s">
        <v>4793</v>
      </c>
      <c r="J2024" s="78">
        <v>260.27</v>
      </c>
    </row>
    <row r="2025" spans="1:10" x14ac:dyDescent="0.25">
      <c r="A2025" s="76"/>
      <c r="B2025" s="76"/>
      <c r="C2025" s="76" t="s">
        <v>4792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4791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285</v>
      </c>
      <c r="F2027" s="77">
        <v>40877</v>
      </c>
      <c r="G2027" s="76" t="s">
        <v>289</v>
      </c>
      <c r="H2027" s="76"/>
      <c r="I2027" s="76" t="s">
        <v>288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285</v>
      </c>
      <c r="F2028" s="77">
        <v>40939</v>
      </c>
      <c r="G2028" s="76" t="s">
        <v>869</v>
      </c>
      <c r="H2028" s="76"/>
      <c r="I2028" s="76" t="s">
        <v>868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285</v>
      </c>
      <c r="F2029" s="77">
        <v>40968</v>
      </c>
      <c r="G2029" s="76" t="s">
        <v>1245</v>
      </c>
      <c r="H2029" s="76"/>
      <c r="I2029" s="76" t="s">
        <v>1244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285</v>
      </c>
      <c r="F2030" s="77">
        <v>41121</v>
      </c>
      <c r="G2030" s="76" t="s">
        <v>513</v>
      </c>
      <c r="H2030" s="76"/>
      <c r="I2030" s="76" t="s">
        <v>512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285</v>
      </c>
      <c r="F2031" s="77">
        <v>41121</v>
      </c>
      <c r="G2031" s="76" t="s">
        <v>1008</v>
      </c>
      <c r="H2031" s="76"/>
      <c r="I2031" s="76" t="s">
        <v>1007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285</v>
      </c>
      <c r="F2032" s="77">
        <v>41213</v>
      </c>
      <c r="G2032" s="76" t="s">
        <v>507</v>
      </c>
      <c r="H2032" s="76"/>
      <c r="I2032" s="76" t="s">
        <v>506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285</v>
      </c>
      <c r="F2033" s="77">
        <v>41243</v>
      </c>
      <c r="G2033" s="76" t="s">
        <v>505</v>
      </c>
      <c r="H2033" s="76"/>
      <c r="I2033" s="76" t="s">
        <v>504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285</v>
      </c>
      <c r="F2034" s="77">
        <v>41333</v>
      </c>
      <c r="G2034" s="76" t="s">
        <v>499</v>
      </c>
      <c r="H2034" s="76"/>
      <c r="I2034" s="76" t="s">
        <v>498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285</v>
      </c>
      <c r="F2035" s="77">
        <v>41364</v>
      </c>
      <c r="G2035" s="76" t="s">
        <v>497</v>
      </c>
      <c r="H2035" s="76"/>
      <c r="I2035" s="76" t="s">
        <v>496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285</v>
      </c>
      <c r="F2036" s="77">
        <v>41486</v>
      </c>
      <c r="G2036" s="76" t="s">
        <v>591</v>
      </c>
      <c r="H2036" s="76"/>
      <c r="I2036" s="76" t="s">
        <v>590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285</v>
      </c>
      <c r="F2037" s="77">
        <v>41608</v>
      </c>
      <c r="G2037" s="76" t="s">
        <v>483</v>
      </c>
      <c r="H2037" s="76"/>
      <c r="I2037" s="76" t="s">
        <v>482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285</v>
      </c>
      <c r="F2038" s="77">
        <v>41639</v>
      </c>
      <c r="G2038" s="76" t="s">
        <v>756</v>
      </c>
      <c r="H2038" s="76"/>
      <c r="I2038" s="76" t="s">
        <v>755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285</v>
      </c>
      <c r="F2039" s="77">
        <v>41698</v>
      </c>
      <c r="G2039" s="76" t="s">
        <v>477</v>
      </c>
      <c r="H2039" s="76"/>
      <c r="I2039" s="76" t="s">
        <v>476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285</v>
      </c>
      <c r="F2040" s="77">
        <v>41759</v>
      </c>
      <c r="G2040" s="76" t="s">
        <v>471</v>
      </c>
      <c r="H2040" s="76"/>
      <c r="I2040" s="76" t="s">
        <v>470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285</v>
      </c>
      <c r="F2041" s="77">
        <v>41851</v>
      </c>
      <c r="G2041" s="76" t="s">
        <v>469</v>
      </c>
      <c r="H2041" s="76"/>
      <c r="I2041" s="76" t="s">
        <v>468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285</v>
      </c>
      <c r="F2042" s="77">
        <v>41943</v>
      </c>
      <c r="G2042" s="76" t="s">
        <v>465</v>
      </c>
      <c r="H2042" s="76"/>
      <c r="I2042" s="76" t="s">
        <v>464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285</v>
      </c>
      <c r="F2043" s="77">
        <v>42004</v>
      </c>
      <c r="G2043" s="76" t="s">
        <v>460</v>
      </c>
      <c r="H2043" s="76"/>
      <c r="I2043" s="76" t="s">
        <v>459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285</v>
      </c>
      <c r="F2044" s="77">
        <v>42063</v>
      </c>
      <c r="G2044" s="76" t="s">
        <v>457</v>
      </c>
      <c r="H2044" s="76"/>
      <c r="I2044" s="76" t="s">
        <v>456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296</v>
      </c>
      <c r="F2045" s="77">
        <v>42086</v>
      </c>
      <c r="G2045" s="76" t="s">
        <v>610</v>
      </c>
      <c r="H2045" s="76" t="s">
        <v>4789</v>
      </c>
      <c r="I2045" s="76" t="s">
        <v>4790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285</v>
      </c>
      <c r="F2046" s="77">
        <v>42094</v>
      </c>
      <c r="G2046" s="76" t="s">
        <v>452</v>
      </c>
      <c r="H2046" s="76"/>
      <c r="I2046" s="76" t="s">
        <v>451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296</v>
      </c>
      <c r="F2047" s="77">
        <v>42122</v>
      </c>
      <c r="G2047" s="76" t="s">
        <v>610</v>
      </c>
      <c r="H2047" s="76" t="s">
        <v>4789</v>
      </c>
      <c r="I2047" s="76" t="s">
        <v>4788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285</v>
      </c>
      <c r="F2048" s="77">
        <v>42124</v>
      </c>
      <c r="G2048" s="76" t="s">
        <v>448</v>
      </c>
      <c r="H2048" s="76"/>
      <c r="I2048" s="76" t="s">
        <v>447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285</v>
      </c>
      <c r="F2049" s="77">
        <v>42146</v>
      </c>
      <c r="G2049" s="76" t="s">
        <v>618</v>
      </c>
      <c r="H2049" s="76"/>
      <c r="I2049" s="76" t="s">
        <v>617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285</v>
      </c>
      <c r="F2050" s="77">
        <v>42155</v>
      </c>
      <c r="G2050" s="76" t="s">
        <v>752</v>
      </c>
      <c r="H2050" s="76"/>
      <c r="I2050" s="76" t="s">
        <v>751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285</v>
      </c>
      <c r="F2051" s="77">
        <v>42216</v>
      </c>
      <c r="G2051" s="76" t="s">
        <v>927</v>
      </c>
      <c r="H2051" s="76"/>
      <c r="I2051" s="76" t="s">
        <v>926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285</v>
      </c>
      <c r="F2052" s="77">
        <v>42247</v>
      </c>
      <c r="G2052" s="76" t="s">
        <v>440</v>
      </c>
      <c r="H2052" s="76"/>
      <c r="I2052" s="76" t="s">
        <v>439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285</v>
      </c>
      <c r="F2053" s="77">
        <v>42321</v>
      </c>
      <c r="G2053" s="76" t="s">
        <v>2709</v>
      </c>
      <c r="H2053" s="76"/>
      <c r="I2053" s="76" t="s">
        <v>4787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285</v>
      </c>
      <c r="F2054" s="77">
        <v>42411</v>
      </c>
      <c r="G2054" s="76" t="s">
        <v>4786</v>
      </c>
      <c r="H2054" s="76"/>
      <c r="I2054" s="76" t="s">
        <v>4785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446</v>
      </c>
      <c r="F2055" s="77">
        <v>42411</v>
      </c>
      <c r="G2055" s="76"/>
      <c r="H2055" s="76" t="s">
        <v>2425</v>
      </c>
      <c r="I2055" s="76" t="s">
        <v>4784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285</v>
      </c>
      <c r="F2056" s="77">
        <v>42429</v>
      </c>
      <c r="G2056" s="76" t="s">
        <v>427</v>
      </c>
      <c r="H2056" s="76"/>
      <c r="I2056" s="76" t="s">
        <v>394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296</v>
      </c>
      <c r="F2057" s="77">
        <v>42446</v>
      </c>
      <c r="G2057" s="76"/>
      <c r="H2057" s="76" t="s">
        <v>323</v>
      </c>
      <c r="I2057" s="76" t="s">
        <v>562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285</v>
      </c>
      <c r="F2058" s="77">
        <v>42490</v>
      </c>
      <c r="G2058" s="76" t="s">
        <v>423</v>
      </c>
      <c r="H2058" s="76"/>
      <c r="I2058" s="76" t="s">
        <v>422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285</v>
      </c>
      <c r="F2059" s="77">
        <v>42507</v>
      </c>
      <c r="G2059" s="76" t="s">
        <v>4783</v>
      </c>
      <c r="H2059" s="76"/>
      <c r="I2059" s="76" t="s">
        <v>4782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296</v>
      </c>
      <c r="F2060" s="77">
        <v>42541</v>
      </c>
      <c r="G2060" s="76"/>
      <c r="H2060" s="76" t="s">
        <v>323</v>
      </c>
      <c r="I2060" s="76" t="s">
        <v>4781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285</v>
      </c>
      <c r="F2061" s="77">
        <v>42582</v>
      </c>
      <c r="G2061" s="76" t="s">
        <v>415</v>
      </c>
      <c r="H2061" s="76"/>
      <c r="I2061" s="76" t="s">
        <v>414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276</v>
      </c>
      <c r="F2062" s="77">
        <v>42804</v>
      </c>
      <c r="G2062" s="76"/>
      <c r="H2062" s="76" t="s">
        <v>4780</v>
      </c>
      <c r="I2062" s="76" t="s">
        <v>4779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285</v>
      </c>
      <c r="F2063" s="77">
        <v>42825</v>
      </c>
      <c r="G2063" s="76" t="s">
        <v>391</v>
      </c>
      <c r="H2063" s="76"/>
      <c r="I2063" s="76" t="s">
        <v>390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276</v>
      </c>
      <c r="F2064" s="77">
        <v>43278</v>
      </c>
      <c r="G2064" s="76" t="s">
        <v>4778</v>
      </c>
      <c r="H2064" s="76" t="s">
        <v>4775</v>
      </c>
      <c r="I2064" s="76" t="s">
        <v>4777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276</v>
      </c>
      <c r="F2065" s="77">
        <v>43278</v>
      </c>
      <c r="G2065" s="76" t="s">
        <v>4776</v>
      </c>
      <c r="H2065" s="76" t="s">
        <v>4775</v>
      </c>
      <c r="I2065" s="76" t="s">
        <v>4774</v>
      </c>
      <c r="J2065" s="78">
        <v>-157</v>
      </c>
    </row>
    <row r="2066" spans="1:10" x14ac:dyDescent="0.25">
      <c r="A2066" s="76"/>
      <c r="B2066" s="76"/>
      <c r="C2066" s="76" t="s">
        <v>4773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4772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285</v>
      </c>
      <c r="F2068" s="77">
        <v>42370</v>
      </c>
      <c r="G2068" s="76" t="s">
        <v>568</v>
      </c>
      <c r="H2068" s="76"/>
      <c r="I2068" s="76" t="s">
        <v>567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296</v>
      </c>
      <c r="F2069" s="77">
        <v>42432</v>
      </c>
      <c r="G2069" s="76"/>
      <c r="H2069" s="76" t="s">
        <v>4771</v>
      </c>
      <c r="I2069" s="76" t="s">
        <v>4770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276</v>
      </c>
      <c r="F2070" s="77">
        <v>42917</v>
      </c>
      <c r="G2070" s="76" t="s">
        <v>4769</v>
      </c>
      <c r="H2070" s="76" t="s">
        <v>4768</v>
      </c>
      <c r="I2070" s="76" t="s">
        <v>4767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276</v>
      </c>
      <c r="F2071" s="77">
        <v>43158</v>
      </c>
      <c r="G2071" s="76" t="s">
        <v>4764</v>
      </c>
      <c r="H2071" s="76" t="s">
        <v>4759</v>
      </c>
      <c r="I2071" s="76" t="s">
        <v>3259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276</v>
      </c>
      <c r="F2072" s="77">
        <v>43158</v>
      </c>
      <c r="G2072" s="76" t="s">
        <v>4764</v>
      </c>
      <c r="H2072" s="76" t="s">
        <v>4759</v>
      </c>
      <c r="I2072" s="76" t="s">
        <v>4766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276</v>
      </c>
      <c r="F2073" s="77">
        <v>43158</v>
      </c>
      <c r="G2073" s="76" t="s">
        <v>4764</v>
      </c>
      <c r="H2073" s="76" t="s">
        <v>4759</v>
      </c>
      <c r="I2073" s="76" t="s">
        <v>4765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276</v>
      </c>
      <c r="F2074" s="77">
        <v>43158</v>
      </c>
      <c r="G2074" s="76" t="s">
        <v>4764</v>
      </c>
      <c r="H2074" s="76" t="s">
        <v>4759</v>
      </c>
      <c r="I2074" s="76" t="s">
        <v>4763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285</v>
      </c>
      <c r="F2075" s="77">
        <v>43190</v>
      </c>
      <c r="G2075" s="76" t="s">
        <v>4762</v>
      </c>
      <c r="H2075" s="76"/>
      <c r="I2075" s="76" t="s">
        <v>4761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276</v>
      </c>
      <c r="F2076" s="77">
        <v>43251</v>
      </c>
      <c r="G2076" s="76" t="s">
        <v>4760</v>
      </c>
      <c r="H2076" s="76" t="s">
        <v>4759</v>
      </c>
      <c r="I2076" s="76" t="s">
        <v>4758</v>
      </c>
      <c r="J2076" s="78">
        <v>-202</v>
      </c>
    </row>
    <row r="2077" spans="1:10" x14ac:dyDescent="0.25">
      <c r="A2077" s="76"/>
      <c r="B2077" s="76"/>
      <c r="C2077" s="76" t="s">
        <v>4757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4756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285</v>
      </c>
      <c r="F2079" s="77">
        <v>40574</v>
      </c>
      <c r="G2079" s="76" t="s">
        <v>539</v>
      </c>
      <c r="H2079" s="76"/>
      <c r="I2079" s="76" t="s">
        <v>538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285</v>
      </c>
      <c r="F2080" s="77">
        <v>40574</v>
      </c>
      <c r="G2080" s="76" t="s">
        <v>537</v>
      </c>
      <c r="H2080" s="76"/>
      <c r="I2080" s="76" t="s">
        <v>536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285</v>
      </c>
      <c r="F2081" s="77">
        <v>40877</v>
      </c>
      <c r="G2081" s="76" t="s">
        <v>289</v>
      </c>
      <c r="H2081" s="76"/>
      <c r="I2081" s="76" t="s">
        <v>288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285</v>
      </c>
      <c r="F2082" s="77">
        <v>41425</v>
      </c>
      <c r="G2082" s="76" t="s">
        <v>493</v>
      </c>
      <c r="H2082" s="76"/>
      <c r="I2082" s="76" t="s">
        <v>492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285</v>
      </c>
      <c r="F2083" s="77">
        <v>42370</v>
      </c>
      <c r="G2083" s="76" t="s">
        <v>568</v>
      </c>
      <c r="H2083" s="76"/>
      <c r="I2083" s="76" t="s">
        <v>567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285</v>
      </c>
      <c r="F2084" s="77">
        <v>42613</v>
      </c>
      <c r="G2084" s="76" t="s">
        <v>413</v>
      </c>
      <c r="H2084" s="76"/>
      <c r="I2084" s="76" t="s">
        <v>412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285</v>
      </c>
      <c r="F2085" s="77">
        <v>43221</v>
      </c>
      <c r="G2085" s="76" t="s">
        <v>596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4755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4754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285</v>
      </c>
      <c r="F2088" s="77">
        <v>42370</v>
      </c>
      <c r="G2088" s="76" t="s">
        <v>568</v>
      </c>
      <c r="H2088" s="76"/>
      <c r="I2088" s="76" t="s">
        <v>567</v>
      </c>
      <c r="J2088" s="78">
        <v>500</v>
      </c>
    </row>
    <row r="2089" spans="1:10" x14ac:dyDescent="0.25">
      <c r="A2089" s="76"/>
      <c r="B2089" s="76"/>
      <c r="C2089" s="76" t="s">
        <v>4753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4752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285</v>
      </c>
      <c r="F2091" s="77">
        <v>41425</v>
      </c>
      <c r="G2091" s="76" t="s">
        <v>493</v>
      </c>
      <c r="H2091" s="76"/>
      <c r="I2091" s="76" t="s">
        <v>492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285</v>
      </c>
      <c r="F2092" s="77">
        <v>41608</v>
      </c>
      <c r="G2092" s="76" t="s">
        <v>483</v>
      </c>
      <c r="H2092" s="76"/>
      <c r="I2092" s="76" t="s">
        <v>482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285</v>
      </c>
      <c r="F2093" s="77">
        <v>41790</v>
      </c>
      <c r="G2093" s="76" t="s">
        <v>570</v>
      </c>
      <c r="H2093" s="76"/>
      <c r="I2093" s="76" t="s">
        <v>569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285</v>
      </c>
      <c r="F2094" s="77">
        <v>42825</v>
      </c>
      <c r="G2094" s="76" t="s">
        <v>391</v>
      </c>
      <c r="H2094" s="76"/>
      <c r="I2094" s="76" t="s">
        <v>390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285</v>
      </c>
      <c r="F2095" s="77">
        <v>43221</v>
      </c>
      <c r="G2095" s="76" t="s">
        <v>596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4751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4750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285</v>
      </c>
      <c r="F2098" s="77">
        <v>41152</v>
      </c>
      <c r="G2098" s="76" t="s">
        <v>511</v>
      </c>
      <c r="H2098" s="76"/>
      <c r="I2098" s="76" t="s">
        <v>510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285</v>
      </c>
      <c r="F2099" s="77">
        <v>41364</v>
      </c>
      <c r="G2099" s="76" t="s">
        <v>497</v>
      </c>
      <c r="H2099" s="76"/>
      <c r="I2099" s="76" t="s">
        <v>496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285</v>
      </c>
      <c r="F2100" s="77">
        <v>41425</v>
      </c>
      <c r="G2100" s="76" t="s">
        <v>934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285</v>
      </c>
      <c r="F2101" s="77">
        <v>41608</v>
      </c>
      <c r="G2101" s="76" t="s">
        <v>483</v>
      </c>
      <c r="H2101" s="76"/>
      <c r="I2101" s="76" t="s">
        <v>482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285</v>
      </c>
      <c r="F2102" s="77">
        <v>41670</v>
      </c>
      <c r="G2102" s="76" t="s">
        <v>587</v>
      </c>
      <c r="H2102" s="76"/>
      <c r="I2102" s="76" t="s">
        <v>586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285</v>
      </c>
      <c r="F2103" s="77">
        <v>42810</v>
      </c>
      <c r="G2103" s="76" t="s">
        <v>585</v>
      </c>
      <c r="H2103" s="76"/>
      <c r="I2103" s="76" t="s">
        <v>584</v>
      </c>
      <c r="J2103" s="78">
        <v>-272</v>
      </c>
    </row>
    <row r="2104" spans="1:10" x14ac:dyDescent="0.25">
      <c r="A2104" s="76"/>
      <c r="B2104" s="76"/>
      <c r="C2104" s="76" t="s">
        <v>4749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4748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637</v>
      </c>
      <c r="F2106" s="77">
        <v>42677</v>
      </c>
      <c r="G2106" s="76"/>
      <c r="H2106" s="76" t="s">
        <v>3020</v>
      </c>
      <c r="I2106" s="76" t="s">
        <v>4747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637</v>
      </c>
      <c r="F2107" s="77">
        <v>42677</v>
      </c>
      <c r="G2107" s="76"/>
      <c r="H2107" s="76"/>
      <c r="I2107" s="76" t="s">
        <v>1173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296</v>
      </c>
      <c r="F2108" s="77">
        <v>42793</v>
      </c>
      <c r="G2108" s="76"/>
      <c r="H2108" s="76" t="s">
        <v>4727</v>
      </c>
      <c r="I2108" s="76" t="s">
        <v>4746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276</v>
      </c>
      <c r="F2109" s="77">
        <v>42816</v>
      </c>
      <c r="G2109" s="76"/>
      <c r="H2109" s="76" t="s">
        <v>4727</v>
      </c>
      <c r="I2109" s="76" t="s">
        <v>4745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276</v>
      </c>
      <c r="F2110" s="77">
        <v>42867</v>
      </c>
      <c r="G2110" s="76"/>
      <c r="H2110" s="76" t="s">
        <v>4727</v>
      </c>
      <c r="I2110" s="76" t="s">
        <v>4744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276</v>
      </c>
      <c r="F2111" s="77">
        <v>42894</v>
      </c>
      <c r="G2111" s="76"/>
      <c r="H2111" s="76" t="s">
        <v>4727</v>
      </c>
      <c r="I2111" s="76" t="s">
        <v>4743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276</v>
      </c>
      <c r="F2112" s="77">
        <v>42925</v>
      </c>
      <c r="G2112" s="76" t="s">
        <v>4742</v>
      </c>
      <c r="H2112" s="76" t="s">
        <v>4727</v>
      </c>
      <c r="I2112" s="76" t="s">
        <v>4741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276</v>
      </c>
      <c r="F2113" s="77">
        <v>42973</v>
      </c>
      <c r="G2113" s="76" t="s">
        <v>4740</v>
      </c>
      <c r="H2113" s="76" t="s">
        <v>4727</v>
      </c>
      <c r="I2113" s="76" t="s">
        <v>4739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276</v>
      </c>
      <c r="F2114" s="77">
        <v>43009</v>
      </c>
      <c r="G2114" s="76" t="s">
        <v>4738</v>
      </c>
      <c r="H2114" s="76" t="s">
        <v>4727</v>
      </c>
      <c r="I2114" s="76" t="s">
        <v>4737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637</v>
      </c>
      <c r="F2115" s="77">
        <v>43039</v>
      </c>
      <c r="G2115" s="76"/>
      <c r="H2115" s="76"/>
      <c r="I2115" s="76" t="s">
        <v>4736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637</v>
      </c>
      <c r="F2116" s="77">
        <v>43039</v>
      </c>
      <c r="G2116" s="76"/>
      <c r="H2116" s="76"/>
      <c r="I2116" s="76" t="s">
        <v>4735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276</v>
      </c>
      <c r="F2117" s="77">
        <v>43131</v>
      </c>
      <c r="G2117" s="76" t="s">
        <v>4734</v>
      </c>
      <c r="H2117" s="76" t="s">
        <v>4727</v>
      </c>
      <c r="I2117" s="76" t="s">
        <v>4733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276</v>
      </c>
      <c r="F2118" s="77">
        <v>43201</v>
      </c>
      <c r="G2118" s="76" t="s">
        <v>4732</v>
      </c>
      <c r="H2118" s="76" t="s">
        <v>4727</v>
      </c>
      <c r="I2118" s="76" t="s">
        <v>4731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276</v>
      </c>
      <c r="F2119" s="77">
        <v>43358</v>
      </c>
      <c r="G2119" s="76" t="s">
        <v>4730</v>
      </c>
      <c r="H2119" s="76" t="s">
        <v>4727</v>
      </c>
      <c r="I2119" s="76" t="s">
        <v>4729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276</v>
      </c>
      <c r="F2120" s="77">
        <v>43696</v>
      </c>
      <c r="G2120" s="76" t="s">
        <v>4728</v>
      </c>
      <c r="H2120" s="76" t="s">
        <v>4727</v>
      </c>
      <c r="I2120" s="76" t="s">
        <v>4726</v>
      </c>
      <c r="J2120" s="78">
        <v>-92.27</v>
      </c>
    </row>
    <row r="2121" spans="1:10" x14ac:dyDescent="0.25">
      <c r="A2121" s="76"/>
      <c r="B2121" s="76"/>
      <c r="C2121" s="76" t="s">
        <v>4725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4724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285</v>
      </c>
      <c r="F2123" s="77">
        <v>41333</v>
      </c>
      <c r="G2123" s="76" t="s">
        <v>499</v>
      </c>
      <c r="H2123" s="76"/>
      <c r="I2123" s="76" t="s">
        <v>498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285</v>
      </c>
      <c r="F2124" s="77">
        <v>41364</v>
      </c>
      <c r="G2124" s="76" t="s">
        <v>497</v>
      </c>
      <c r="H2124" s="76"/>
      <c r="I2124" s="76" t="s">
        <v>496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285</v>
      </c>
      <c r="F2125" s="77">
        <v>41943</v>
      </c>
      <c r="G2125" s="76" t="s">
        <v>465</v>
      </c>
      <c r="H2125" s="76"/>
      <c r="I2125" s="76" t="s">
        <v>464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285</v>
      </c>
      <c r="F2126" s="77">
        <v>41973</v>
      </c>
      <c r="G2126" s="76" t="s">
        <v>462</v>
      </c>
      <c r="H2126" s="76"/>
      <c r="I2126" s="76" t="s">
        <v>461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285</v>
      </c>
      <c r="F2127" s="77">
        <v>42035</v>
      </c>
      <c r="G2127" s="76" t="s">
        <v>754</v>
      </c>
      <c r="H2127" s="76"/>
      <c r="I2127" s="76" t="s">
        <v>753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285</v>
      </c>
      <c r="F2128" s="77">
        <v>42370</v>
      </c>
      <c r="G2128" s="76" t="s">
        <v>568</v>
      </c>
      <c r="H2128" s="76"/>
      <c r="I2128" s="76" t="s">
        <v>567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276</v>
      </c>
      <c r="F2129" s="77">
        <v>43278</v>
      </c>
      <c r="G2129" s="76" t="s">
        <v>4723</v>
      </c>
      <c r="H2129" s="76" t="s">
        <v>4722</v>
      </c>
      <c r="I2129" s="76" t="s">
        <v>4721</v>
      </c>
      <c r="J2129" s="78">
        <v>-606.61</v>
      </c>
    </row>
    <row r="2130" spans="1:10" x14ac:dyDescent="0.25">
      <c r="A2130" s="76"/>
      <c r="B2130" s="76"/>
      <c r="C2130" s="76" t="s">
        <v>4720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4719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285</v>
      </c>
      <c r="F2132" s="77">
        <v>42155</v>
      </c>
      <c r="G2132" s="76" t="s">
        <v>752</v>
      </c>
      <c r="H2132" s="76"/>
      <c r="I2132" s="76" t="s">
        <v>751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285</v>
      </c>
      <c r="F2133" s="77">
        <v>42370</v>
      </c>
      <c r="G2133" s="76" t="s">
        <v>568</v>
      </c>
      <c r="H2133" s="76"/>
      <c r="I2133" s="76" t="s">
        <v>567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276</v>
      </c>
      <c r="F2134" s="77">
        <v>43800</v>
      </c>
      <c r="G2134" s="76" t="s">
        <v>4718</v>
      </c>
      <c r="H2134" s="76" t="s">
        <v>4717</v>
      </c>
      <c r="I2134" s="76" t="s">
        <v>4714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276</v>
      </c>
      <c r="F2135" s="77">
        <v>43808</v>
      </c>
      <c r="G2135" s="76" t="s">
        <v>4716</v>
      </c>
      <c r="H2135" s="76" t="s">
        <v>4715</v>
      </c>
      <c r="I2135" s="76" t="s">
        <v>4714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276</v>
      </c>
      <c r="F2136" s="77">
        <v>43808</v>
      </c>
      <c r="G2136" s="76" t="s">
        <v>4713</v>
      </c>
      <c r="H2136" s="76" t="s">
        <v>4712</v>
      </c>
      <c r="I2136" s="76" t="s">
        <v>4711</v>
      </c>
      <c r="J2136" s="78">
        <v>-796.16</v>
      </c>
    </row>
    <row r="2137" spans="1:10" x14ac:dyDescent="0.25">
      <c r="A2137" s="76"/>
      <c r="B2137" s="76"/>
      <c r="C2137" s="76" t="s">
        <v>4710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4709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285</v>
      </c>
      <c r="F2139" s="77">
        <v>40574</v>
      </c>
      <c r="G2139" s="76" t="s">
        <v>539</v>
      </c>
      <c r="H2139" s="76"/>
      <c r="I2139" s="76" t="s">
        <v>538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285</v>
      </c>
      <c r="F2140" s="77">
        <v>40633</v>
      </c>
      <c r="G2140" s="76" t="s">
        <v>535</v>
      </c>
      <c r="H2140" s="76"/>
      <c r="I2140" s="76" t="s">
        <v>534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285</v>
      </c>
      <c r="F2141" s="77">
        <v>40663</v>
      </c>
      <c r="G2141" s="76" t="s">
        <v>836</v>
      </c>
      <c r="H2141" s="76"/>
      <c r="I2141" s="76" t="s">
        <v>835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285</v>
      </c>
      <c r="F2142" s="77">
        <v>40694</v>
      </c>
      <c r="G2142" s="76" t="s">
        <v>593</v>
      </c>
      <c r="H2142" s="76"/>
      <c r="I2142" s="76" t="s">
        <v>592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285</v>
      </c>
      <c r="F2143" s="77">
        <v>40724</v>
      </c>
      <c r="G2143" s="76" t="s">
        <v>533</v>
      </c>
      <c r="H2143" s="76"/>
      <c r="I2143" s="76" t="s">
        <v>532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285</v>
      </c>
      <c r="F2144" s="77">
        <v>40724</v>
      </c>
      <c r="G2144" s="76" t="s">
        <v>875</v>
      </c>
      <c r="H2144" s="76"/>
      <c r="I2144" s="76" t="s">
        <v>874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285</v>
      </c>
      <c r="F2145" s="77">
        <v>40755</v>
      </c>
      <c r="G2145" s="76" t="s">
        <v>531</v>
      </c>
      <c r="H2145" s="76"/>
      <c r="I2145" s="76" t="s">
        <v>530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285</v>
      </c>
      <c r="F2146" s="77">
        <v>40877</v>
      </c>
      <c r="G2146" s="76" t="s">
        <v>289</v>
      </c>
      <c r="H2146" s="76"/>
      <c r="I2146" s="76" t="s">
        <v>288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285</v>
      </c>
      <c r="F2147" s="77">
        <v>40908</v>
      </c>
      <c r="G2147" s="76" t="s">
        <v>527</v>
      </c>
      <c r="H2147" s="76"/>
      <c r="I2147" s="76" t="s">
        <v>526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285</v>
      </c>
      <c r="F2148" s="77">
        <v>40939</v>
      </c>
      <c r="G2148" s="76" t="s">
        <v>525</v>
      </c>
      <c r="H2148" s="76"/>
      <c r="I2148" s="76" t="s">
        <v>524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285</v>
      </c>
      <c r="F2149" s="77">
        <v>40999</v>
      </c>
      <c r="G2149" s="76" t="s">
        <v>521</v>
      </c>
      <c r="H2149" s="76"/>
      <c r="I2149" s="76" t="s">
        <v>520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285</v>
      </c>
      <c r="F2150" s="77">
        <v>41029</v>
      </c>
      <c r="G2150" s="76" t="s">
        <v>519</v>
      </c>
      <c r="H2150" s="76"/>
      <c r="I2150" s="76" t="s">
        <v>518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285</v>
      </c>
      <c r="F2151" s="77">
        <v>41060</v>
      </c>
      <c r="G2151" s="76" t="s">
        <v>515</v>
      </c>
      <c r="H2151" s="76"/>
      <c r="I2151" s="76" t="s">
        <v>514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285</v>
      </c>
      <c r="F2152" s="77">
        <v>41121</v>
      </c>
      <c r="G2152" s="76" t="s">
        <v>513</v>
      </c>
      <c r="H2152" s="76"/>
      <c r="I2152" s="76" t="s">
        <v>512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285</v>
      </c>
      <c r="F2153" s="77">
        <v>41152</v>
      </c>
      <c r="G2153" s="76" t="s">
        <v>511</v>
      </c>
      <c r="H2153" s="76"/>
      <c r="I2153" s="76" t="s">
        <v>510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285</v>
      </c>
      <c r="F2154" s="77">
        <v>41182</v>
      </c>
      <c r="G2154" s="76" t="s">
        <v>509</v>
      </c>
      <c r="H2154" s="76"/>
      <c r="I2154" s="76" t="s">
        <v>508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285</v>
      </c>
      <c r="F2155" s="77">
        <v>41213</v>
      </c>
      <c r="G2155" s="76" t="s">
        <v>507</v>
      </c>
      <c r="H2155" s="76"/>
      <c r="I2155" s="76" t="s">
        <v>506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285</v>
      </c>
      <c r="F2156" s="77">
        <v>41243</v>
      </c>
      <c r="G2156" s="76" t="s">
        <v>505</v>
      </c>
      <c r="H2156" s="76"/>
      <c r="I2156" s="76" t="s">
        <v>504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285</v>
      </c>
      <c r="F2157" s="77">
        <v>41274</v>
      </c>
      <c r="G2157" s="76" t="s">
        <v>503</v>
      </c>
      <c r="H2157" s="76"/>
      <c r="I2157" s="76" t="s">
        <v>502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285</v>
      </c>
      <c r="F2158" s="77">
        <v>41305</v>
      </c>
      <c r="G2158" s="76" t="s">
        <v>501</v>
      </c>
      <c r="H2158" s="76"/>
      <c r="I2158" s="76" t="s">
        <v>500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285</v>
      </c>
      <c r="F2159" s="77">
        <v>41333</v>
      </c>
      <c r="G2159" s="76" t="s">
        <v>499</v>
      </c>
      <c r="H2159" s="76"/>
      <c r="I2159" s="76" t="s">
        <v>498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285</v>
      </c>
      <c r="F2160" s="77">
        <v>41364</v>
      </c>
      <c r="G2160" s="76" t="s">
        <v>497</v>
      </c>
      <c r="H2160" s="76"/>
      <c r="I2160" s="76" t="s">
        <v>496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285</v>
      </c>
      <c r="F2161" s="77">
        <v>41394</v>
      </c>
      <c r="G2161" s="76" t="s">
        <v>495</v>
      </c>
      <c r="H2161" s="76"/>
      <c r="I2161" s="76" t="s">
        <v>494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285</v>
      </c>
      <c r="F2162" s="77">
        <v>41425</v>
      </c>
      <c r="G2162" s="76" t="s">
        <v>493</v>
      </c>
      <c r="H2162" s="76"/>
      <c r="I2162" s="76" t="s">
        <v>492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285</v>
      </c>
      <c r="F2163" s="77">
        <v>41455</v>
      </c>
      <c r="G2163" s="76" t="s">
        <v>491</v>
      </c>
      <c r="H2163" s="76"/>
      <c r="I2163" s="76" t="s">
        <v>490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285</v>
      </c>
      <c r="F2164" s="77">
        <v>41486</v>
      </c>
      <c r="G2164" s="76" t="s">
        <v>591</v>
      </c>
      <c r="H2164" s="76"/>
      <c r="I2164" s="76" t="s">
        <v>590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285</v>
      </c>
      <c r="F2165" s="77">
        <v>41517</v>
      </c>
      <c r="G2165" s="76" t="s">
        <v>489</v>
      </c>
      <c r="H2165" s="76"/>
      <c r="I2165" s="76" t="s">
        <v>488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285</v>
      </c>
      <c r="F2166" s="77">
        <v>41547</v>
      </c>
      <c r="G2166" s="76" t="s">
        <v>487</v>
      </c>
      <c r="H2166" s="76"/>
      <c r="I2166" s="76" t="s">
        <v>486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285</v>
      </c>
      <c r="F2167" s="77">
        <v>41578</v>
      </c>
      <c r="G2167" s="76" t="s">
        <v>485</v>
      </c>
      <c r="H2167" s="76"/>
      <c r="I2167" s="76" t="s">
        <v>484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285</v>
      </c>
      <c r="F2168" s="77">
        <v>41698</v>
      </c>
      <c r="G2168" s="76" t="s">
        <v>477</v>
      </c>
      <c r="H2168" s="76"/>
      <c r="I2168" s="76" t="s">
        <v>476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285</v>
      </c>
      <c r="F2169" s="77">
        <v>41729</v>
      </c>
      <c r="G2169" s="76" t="s">
        <v>473</v>
      </c>
      <c r="H2169" s="76"/>
      <c r="I2169" s="76" t="s">
        <v>472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285</v>
      </c>
      <c r="F2170" s="77">
        <v>41759</v>
      </c>
      <c r="G2170" s="76" t="s">
        <v>471</v>
      </c>
      <c r="H2170" s="76"/>
      <c r="I2170" s="76" t="s">
        <v>470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285</v>
      </c>
      <c r="F2171" s="77">
        <v>41820</v>
      </c>
      <c r="G2171" s="76" t="s">
        <v>769</v>
      </c>
      <c r="H2171" s="76"/>
      <c r="I2171" s="76" t="s">
        <v>768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285</v>
      </c>
      <c r="F2172" s="77">
        <v>41851</v>
      </c>
      <c r="G2172" s="76" t="s">
        <v>469</v>
      </c>
      <c r="H2172" s="76"/>
      <c r="I2172" s="76" t="s">
        <v>468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285</v>
      </c>
      <c r="F2173" s="77">
        <v>41882</v>
      </c>
      <c r="G2173" s="76" t="s">
        <v>467</v>
      </c>
      <c r="H2173" s="76"/>
      <c r="I2173" s="76" t="s">
        <v>466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285</v>
      </c>
      <c r="F2174" s="77">
        <v>41912</v>
      </c>
      <c r="G2174" s="76" t="s">
        <v>287</v>
      </c>
      <c r="H2174" s="76"/>
      <c r="I2174" s="76" t="s">
        <v>286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285</v>
      </c>
      <c r="F2175" s="77">
        <v>41973</v>
      </c>
      <c r="G2175" s="76" t="s">
        <v>462</v>
      </c>
      <c r="H2175" s="76"/>
      <c r="I2175" s="76" t="s">
        <v>461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285</v>
      </c>
      <c r="F2176" s="77">
        <v>42035</v>
      </c>
      <c r="G2176" s="76" t="s">
        <v>754</v>
      </c>
      <c r="H2176" s="76"/>
      <c r="I2176" s="76" t="s">
        <v>753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285</v>
      </c>
      <c r="F2177" s="77">
        <v>42063</v>
      </c>
      <c r="G2177" s="76" t="s">
        <v>457</v>
      </c>
      <c r="H2177" s="76"/>
      <c r="I2177" s="76" t="s">
        <v>456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285</v>
      </c>
      <c r="F2178" s="77">
        <v>42094</v>
      </c>
      <c r="G2178" s="76" t="s">
        <v>452</v>
      </c>
      <c r="H2178" s="76"/>
      <c r="I2178" s="76" t="s">
        <v>451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285</v>
      </c>
      <c r="F2179" s="77">
        <v>42124</v>
      </c>
      <c r="G2179" s="76" t="s">
        <v>448</v>
      </c>
      <c r="H2179" s="76"/>
      <c r="I2179" s="76" t="s">
        <v>447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285</v>
      </c>
      <c r="F2180" s="77">
        <v>42185</v>
      </c>
      <c r="G2180" s="76" t="s">
        <v>443</v>
      </c>
      <c r="H2180" s="76"/>
      <c r="I2180" s="76" t="s">
        <v>442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285</v>
      </c>
      <c r="F2181" s="77">
        <v>42214</v>
      </c>
      <c r="G2181" s="76" t="s">
        <v>1219</v>
      </c>
      <c r="H2181" s="76"/>
      <c r="I2181" s="76" t="s">
        <v>1218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285</v>
      </c>
      <c r="F2182" s="77">
        <v>42216</v>
      </c>
      <c r="G2182" s="76" t="s">
        <v>927</v>
      </c>
      <c r="H2182" s="76"/>
      <c r="I2182" s="76" t="s">
        <v>926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285</v>
      </c>
      <c r="F2183" s="77">
        <v>42247</v>
      </c>
      <c r="G2183" s="76" t="s">
        <v>440</v>
      </c>
      <c r="H2183" s="76"/>
      <c r="I2183" s="76" t="s">
        <v>439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285</v>
      </c>
      <c r="F2184" s="77">
        <v>42277</v>
      </c>
      <c r="G2184" s="76" t="s">
        <v>438</v>
      </c>
      <c r="H2184" s="76"/>
      <c r="I2184" s="76" t="s">
        <v>437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337</v>
      </c>
      <c r="F2185" s="77">
        <v>42320</v>
      </c>
      <c r="G2185" s="76" t="s">
        <v>1134</v>
      </c>
      <c r="H2185" s="76" t="s">
        <v>335</v>
      </c>
      <c r="I2185" s="76" t="s">
        <v>4708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296</v>
      </c>
      <c r="F2186" s="77">
        <v>42338</v>
      </c>
      <c r="G2186" s="76"/>
      <c r="H2186" s="76" t="s">
        <v>4675</v>
      </c>
      <c r="I2186" s="76" t="s">
        <v>4707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296</v>
      </c>
      <c r="F2187" s="77">
        <v>42359</v>
      </c>
      <c r="G2187" s="76"/>
      <c r="H2187" s="76" t="s">
        <v>4675</v>
      </c>
      <c r="I2187" s="76" t="s">
        <v>4707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637</v>
      </c>
      <c r="F2188" s="77">
        <v>42369</v>
      </c>
      <c r="G2188" s="76"/>
      <c r="H2188" s="76" t="s">
        <v>4675</v>
      </c>
      <c r="I2188" s="76" t="s">
        <v>4706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285</v>
      </c>
      <c r="F2189" s="77">
        <v>42369</v>
      </c>
      <c r="G2189" s="76" t="s">
        <v>432</v>
      </c>
      <c r="H2189" s="76"/>
      <c r="I2189" s="76" t="s">
        <v>431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296</v>
      </c>
      <c r="F2190" s="77">
        <v>42394</v>
      </c>
      <c r="G2190" s="76"/>
      <c r="H2190" s="76" t="s">
        <v>4704</v>
      </c>
      <c r="I2190" s="76" t="s">
        <v>4705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296</v>
      </c>
      <c r="F2191" s="77">
        <v>42394</v>
      </c>
      <c r="G2191" s="76"/>
      <c r="H2191" s="76" t="s">
        <v>4704</v>
      </c>
      <c r="I2191" s="76" t="s">
        <v>424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285</v>
      </c>
      <c r="F2192" s="77">
        <v>42429</v>
      </c>
      <c r="G2192" s="76" t="s">
        <v>427</v>
      </c>
      <c r="H2192" s="76"/>
      <c r="I2192" s="76" t="s">
        <v>394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285</v>
      </c>
      <c r="F2193" s="77">
        <v>42431</v>
      </c>
      <c r="G2193" s="76" t="s">
        <v>4703</v>
      </c>
      <c r="H2193" s="76" t="s">
        <v>335</v>
      </c>
      <c r="I2193" s="76" t="s">
        <v>2985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285</v>
      </c>
      <c r="F2194" s="77">
        <v>42460</v>
      </c>
      <c r="G2194" s="76" t="s">
        <v>426</v>
      </c>
      <c r="H2194" s="76"/>
      <c r="I2194" s="76" t="s">
        <v>425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296</v>
      </c>
      <c r="F2195" s="77">
        <v>42487</v>
      </c>
      <c r="G2195" s="76"/>
      <c r="H2195" s="76" t="s">
        <v>4675</v>
      </c>
      <c r="I2195" s="76" t="s">
        <v>4702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285</v>
      </c>
      <c r="F2196" s="77">
        <v>42490</v>
      </c>
      <c r="G2196" s="76" t="s">
        <v>423</v>
      </c>
      <c r="H2196" s="76"/>
      <c r="I2196" s="76" t="s">
        <v>422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285</v>
      </c>
      <c r="F2197" s="77">
        <v>42551</v>
      </c>
      <c r="G2197" s="76" t="s">
        <v>418</v>
      </c>
      <c r="H2197" s="76"/>
      <c r="I2197" s="76" t="s">
        <v>417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285</v>
      </c>
      <c r="F2198" s="77">
        <v>42582</v>
      </c>
      <c r="G2198" s="76" t="s">
        <v>415</v>
      </c>
      <c r="H2198" s="76"/>
      <c r="I2198" s="76" t="s">
        <v>414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285</v>
      </c>
      <c r="F2199" s="77">
        <v>42613</v>
      </c>
      <c r="G2199" s="76" t="s">
        <v>413</v>
      </c>
      <c r="H2199" s="76"/>
      <c r="I2199" s="76" t="s">
        <v>412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285</v>
      </c>
      <c r="F2200" s="77">
        <v>42643</v>
      </c>
      <c r="G2200" s="76" t="s">
        <v>409</v>
      </c>
      <c r="H2200" s="76"/>
      <c r="I2200" s="76" t="s">
        <v>408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296</v>
      </c>
      <c r="F2201" s="77">
        <v>42646</v>
      </c>
      <c r="G2201" s="76"/>
      <c r="H2201" s="76" t="s">
        <v>4675</v>
      </c>
      <c r="I2201" s="76" t="s">
        <v>2440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296</v>
      </c>
      <c r="F2202" s="77">
        <v>42646</v>
      </c>
      <c r="G2202" s="76"/>
      <c r="H2202" s="76" t="s">
        <v>4675</v>
      </c>
      <c r="I2202" s="76" t="s">
        <v>424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285</v>
      </c>
      <c r="F2203" s="77">
        <v>42675</v>
      </c>
      <c r="G2203" s="76" t="s">
        <v>406</v>
      </c>
      <c r="H2203" s="76"/>
      <c r="I2203" s="76" t="s">
        <v>405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285</v>
      </c>
      <c r="F2204" s="77">
        <v>42766</v>
      </c>
      <c r="G2204" s="76" t="s">
        <v>398</v>
      </c>
      <c r="H2204" s="76"/>
      <c r="I2204" s="76" t="s">
        <v>397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285</v>
      </c>
      <c r="F2205" s="77">
        <v>42788</v>
      </c>
      <c r="G2205" s="76" t="s">
        <v>4701</v>
      </c>
      <c r="H2205" s="76" t="s">
        <v>335</v>
      </c>
      <c r="I2205" s="76" t="s">
        <v>4700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296</v>
      </c>
      <c r="F2206" s="77">
        <v>42793</v>
      </c>
      <c r="G2206" s="76"/>
      <c r="H2206" s="76" t="s">
        <v>4675</v>
      </c>
      <c r="I2206" s="76" t="s">
        <v>4699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285</v>
      </c>
      <c r="F2207" s="77">
        <v>42794</v>
      </c>
      <c r="G2207" s="76" t="s">
        <v>395</v>
      </c>
      <c r="H2207" s="76"/>
      <c r="I2207" s="76" t="s">
        <v>394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285</v>
      </c>
      <c r="F2208" s="77">
        <v>42825</v>
      </c>
      <c r="G2208" s="76" t="s">
        <v>391</v>
      </c>
      <c r="H2208" s="76"/>
      <c r="I2208" s="76" t="s">
        <v>390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285</v>
      </c>
      <c r="F2209" s="77">
        <v>42855</v>
      </c>
      <c r="G2209" s="76" t="s">
        <v>388</v>
      </c>
      <c r="H2209" s="76"/>
      <c r="I2209" s="76" t="s">
        <v>387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276</v>
      </c>
      <c r="F2210" s="77">
        <v>42856</v>
      </c>
      <c r="G2210" s="76"/>
      <c r="H2210" s="76" t="s">
        <v>4675</v>
      </c>
      <c r="I2210" s="76" t="s">
        <v>4698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285</v>
      </c>
      <c r="F2211" s="77">
        <v>42886</v>
      </c>
      <c r="G2211" s="76" t="s">
        <v>680</v>
      </c>
      <c r="H2211" s="76"/>
      <c r="I2211" s="76" t="s">
        <v>679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337</v>
      </c>
      <c r="F2212" s="77">
        <v>43140</v>
      </c>
      <c r="G2212" s="76" t="s">
        <v>336</v>
      </c>
      <c r="H2212" s="76" t="s">
        <v>335</v>
      </c>
      <c r="I2212" s="76" t="s">
        <v>4697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276</v>
      </c>
      <c r="F2213" s="77">
        <v>43265</v>
      </c>
      <c r="G2213" s="76" t="s">
        <v>4696</v>
      </c>
      <c r="H2213" s="76" t="s">
        <v>4675</v>
      </c>
      <c r="I2213" s="76" t="s">
        <v>4695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285</v>
      </c>
      <c r="F2214" s="77">
        <v>43281</v>
      </c>
      <c r="G2214" s="76" t="s">
        <v>365</v>
      </c>
      <c r="H2214" s="76"/>
      <c r="I2214" s="76" t="s">
        <v>364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637</v>
      </c>
      <c r="F2215" s="77">
        <v>43312</v>
      </c>
      <c r="G2215" s="76"/>
      <c r="H2215" s="76"/>
      <c r="I2215" s="76" t="s">
        <v>4694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276</v>
      </c>
      <c r="F2216" s="77">
        <v>43404</v>
      </c>
      <c r="G2216" s="76" t="s">
        <v>4693</v>
      </c>
      <c r="H2216" s="76" t="s">
        <v>4675</v>
      </c>
      <c r="I2216" s="76" t="s">
        <v>4692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276</v>
      </c>
      <c r="F2217" s="77">
        <v>43516</v>
      </c>
      <c r="G2217" s="76" t="s">
        <v>4691</v>
      </c>
      <c r="H2217" s="76" t="s">
        <v>4675</v>
      </c>
      <c r="I2217" s="76" t="s">
        <v>4690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337</v>
      </c>
      <c r="F2218" s="77">
        <v>43537</v>
      </c>
      <c r="G2218" s="76" t="s">
        <v>4689</v>
      </c>
      <c r="H2218" s="76" t="s">
        <v>335</v>
      </c>
      <c r="I2218" s="76" t="s">
        <v>4688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276</v>
      </c>
      <c r="F2219" s="77">
        <v>43552</v>
      </c>
      <c r="G2219" s="76" t="s">
        <v>4687</v>
      </c>
      <c r="H2219" s="76" t="s">
        <v>4675</v>
      </c>
      <c r="I2219" s="76" t="s">
        <v>4685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276</v>
      </c>
      <c r="F2220" s="77">
        <v>43585</v>
      </c>
      <c r="G2220" s="76" t="s">
        <v>4686</v>
      </c>
      <c r="H2220" s="76" t="s">
        <v>4675</v>
      </c>
      <c r="I2220" s="76" t="s">
        <v>4685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276</v>
      </c>
      <c r="F2221" s="77">
        <v>43616</v>
      </c>
      <c r="G2221" s="76" t="s">
        <v>4684</v>
      </c>
      <c r="H2221" s="76" t="s">
        <v>4675</v>
      </c>
      <c r="I2221" s="76" t="s">
        <v>4683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276</v>
      </c>
      <c r="F2222" s="77">
        <v>43616</v>
      </c>
      <c r="G2222" s="76" t="s">
        <v>4682</v>
      </c>
      <c r="H2222" s="76" t="s">
        <v>4681</v>
      </c>
      <c r="I2222" s="76" t="s">
        <v>4680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276</v>
      </c>
      <c r="F2223" s="77">
        <v>43647</v>
      </c>
      <c r="G2223" s="76" t="s">
        <v>4679</v>
      </c>
      <c r="H2223" s="76" t="s">
        <v>4678</v>
      </c>
      <c r="I2223" s="76" t="s">
        <v>4677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276</v>
      </c>
      <c r="F2224" s="77">
        <v>43739</v>
      </c>
      <c r="G2224" s="76" t="s">
        <v>4676</v>
      </c>
      <c r="H2224" s="76" t="s">
        <v>4675</v>
      </c>
      <c r="I2224" s="76" t="s">
        <v>4674</v>
      </c>
      <c r="J2224" s="78">
        <v>-449.7</v>
      </c>
    </row>
    <row r="2225" spans="1:10" x14ac:dyDescent="0.25">
      <c r="A2225" s="76"/>
      <c r="B2225" s="76"/>
      <c r="C2225" s="76" t="s">
        <v>4673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4672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285</v>
      </c>
      <c r="F2227" s="77">
        <v>43233</v>
      </c>
      <c r="G2227" s="76" t="s">
        <v>4257</v>
      </c>
      <c r="H2227" s="76"/>
      <c r="I2227" s="76" t="s">
        <v>4671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276</v>
      </c>
      <c r="F2228" s="77">
        <v>43325</v>
      </c>
      <c r="G2228" s="76" t="s">
        <v>4670</v>
      </c>
      <c r="H2228" s="76" t="s">
        <v>4669</v>
      </c>
      <c r="I2228" s="76" t="s">
        <v>4668</v>
      </c>
      <c r="J2228" s="78">
        <v>-275.44</v>
      </c>
    </row>
    <row r="2229" spans="1:10" x14ac:dyDescent="0.25">
      <c r="A2229" s="76"/>
      <c r="B2229" s="76"/>
      <c r="C2229" s="76" t="s">
        <v>4667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4666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285</v>
      </c>
      <c r="F2231" s="77">
        <v>41029</v>
      </c>
      <c r="G2231" s="76" t="s">
        <v>519</v>
      </c>
      <c r="H2231" s="76"/>
      <c r="I2231" s="76" t="s">
        <v>518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285</v>
      </c>
      <c r="F2232" s="77">
        <v>42185</v>
      </c>
      <c r="G2232" s="76" t="s">
        <v>443</v>
      </c>
      <c r="H2232" s="76"/>
      <c r="I2232" s="76" t="s">
        <v>442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285</v>
      </c>
      <c r="F2233" s="77">
        <v>42460</v>
      </c>
      <c r="G2233" s="76" t="s">
        <v>426</v>
      </c>
      <c r="H2233" s="76"/>
      <c r="I2233" s="76" t="s">
        <v>425</v>
      </c>
      <c r="J2233" s="78">
        <v>20</v>
      </c>
    </row>
    <row r="2234" spans="1:10" x14ac:dyDescent="0.25">
      <c r="A2234" s="76"/>
      <c r="B2234" s="76"/>
      <c r="C2234" s="76" t="s">
        <v>4665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4664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285</v>
      </c>
      <c r="F2236" s="77">
        <v>40877</v>
      </c>
      <c r="G2236" s="76" t="s">
        <v>289</v>
      </c>
      <c r="H2236" s="76"/>
      <c r="I2236" s="76" t="s">
        <v>288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285</v>
      </c>
      <c r="F2237" s="77">
        <v>40999</v>
      </c>
      <c r="G2237" s="76" t="s">
        <v>521</v>
      </c>
      <c r="H2237" s="76"/>
      <c r="I2237" s="76" t="s">
        <v>520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285</v>
      </c>
      <c r="F2238" s="77">
        <v>41121</v>
      </c>
      <c r="G2238" s="76" t="s">
        <v>513</v>
      </c>
      <c r="H2238" s="76"/>
      <c r="I2238" s="76" t="s">
        <v>512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285</v>
      </c>
      <c r="F2239" s="77">
        <v>41182</v>
      </c>
      <c r="G2239" s="76" t="s">
        <v>509</v>
      </c>
      <c r="H2239" s="76"/>
      <c r="I2239" s="76" t="s">
        <v>508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285</v>
      </c>
      <c r="F2240" s="77">
        <v>41305</v>
      </c>
      <c r="G2240" s="76" t="s">
        <v>501</v>
      </c>
      <c r="H2240" s="76"/>
      <c r="I2240" s="76" t="s">
        <v>500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285</v>
      </c>
      <c r="F2241" s="77">
        <v>41333</v>
      </c>
      <c r="G2241" s="76" t="s">
        <v>499</v>
      </c>
      <c r="H2241" s="76"/>
      <c r="I2241" s="76" t="s">
        <v>498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285</v>
      </c>
      <c r="F2242" s="77">
        <v>41425</v>
      </c>
      <c r="G2242" s="76" t="s">
        <v>493</v>
      </c>
      <c r="H2242" s="76"/>
      <c r="I2242" s="76" t="s">
        <v>492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285</v>
      </c>
      <c r="F2243" s="77">
        <v>41608</v>
      </c>
      <c r="G2243" s="76" t="s">
        <v>483</v>
      </c>
      <c r="H2243" s="76"/>
      <c r="I2243" s="76" t="s">
        <v>482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285</v>
      </c>
      <c r="F2244" s="77">
        <v>41639</v>
      </c>
      <c r="G2244" s="76" t="s">
        <v>756</v>
      </c>
      <c r="H2244" s="76"/>
      <c r="I2244" s="76" t="s">
        <v>755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285</v>
      </c>
      <c r="F2245" s="77">
        <v>42063</v>
      </c>
      <c r="G2245" s="76" t="s">
        <v>457</v>
      </c>
      <c r="H2245" s="76"/>
      <c r="I2245" s="76" t="s">
        <v>456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285</v>
      </c>
      <c r="F2246" s="77">
        <v>42155</v>
      </c>
      <c r="G2246" s="76" t="s">
        <v>752</v>
      </c>
      <c r="H2246" s="76"/>
      <c r="I2246" s="76" t="s">
        <v>751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296</v>
      </c>
      <c r="F2247" s="77">
        <v>42226</v>
      </c>
      <c r="G2247" s="76" t="s">
        <v>610</v>
      </c>
      <c r="H2247" s="76" t="s">
        <v>4661</v>
      </c>
      <c r="I2247" s="76" t="s">
        <v>4663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276</v>
      </c>
      <c r="F2248" s="77">
        <v>42369</v>
      </c>
      <c r="G2248" s="76"/>
      <c r="H2248" s="76" t="s">
        <v>4654</v>
      </c>
      <c r="I2248" s="76" t="s">
        <v>4662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285</v>
      </c>
      <c r="F2249" s="77">
        <v>42370</v>
      </c>
      <c r="G2249" s="76" t="s">
        <v>568</v>
      </c>
      <c r="H2249" s="76"/>
      <c r="I2249" s="76" t="s">
        <v>567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296</v>
      </c>
      <c r="F2250" s="77">
        <v>42481</v>
      </c>
      <c r="G2250" s="76"/>
      <c r="H2250" s="76" t="s">
        <v>4661</v>
      </c>
      <c r="I2250" s="76" t="s">
        <v>4660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285</v>
      </c>
      <c r="F2251" s="77">
        <v>42855</v>
      </c>
      <c r="G2251" s="76" t="s">
        <v>388</v>
      </c>
      <c r="H2251" s="76"/>
      <c r="I2251" s="76" t="s">
        <v>387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276</v>
      </c>
      <c r="F2252" s="77">
        <v>43188</v>
      </c>
      <c r="G2252" s="76" t="s">
        <v>4659</v>
      </c>
      <c r="H2252" s="76" t="s">
        <v>4654</v>
      </c>
      <c r="I2252" s="76" t="s">
        <v>4658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276</v>
      </c>
      <c r="F2253" s="77">
        <v>43751</v>
      </c>
      <c r="G2253" s="76" t="s">
        <v>4657</v>
      </c>
      <c r="H2253" s="76" t="s">
        <v>4654</v>
      </c>
      <c r="I2253" s="76" t="s">
        <v>4656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276</v>
      </c>
      <c r="F2254" s="77">
        <v>43892</v>
      </c>
      <c r="G2254" s="76" t="s">
        <v>4655</v>
      </c>
      <c r="H2254" s="76" t="s">
        <v>4654</v>
      </c>
      <c r="I2254" s="76" t="s">
        <v>4653</v>
      </c>
      <c r="J2254" s="78">
        <v>-69.86</v>
      </c>
    </row>
    <row r="2255" spans="1:10" x14ac:dyDescent="0.25">
      <c r="A2255" s="76"/>
      <c r="B2255" s="76"/>
      <c r="C2255" s="76" t="s">
        <v>4652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4651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285</v>
      </c>
      <c r="F2257" s="77">
        <v>40543</v>
      </c>
      <c r="G2257" s="76" t="s">
        <v>541</v>
      </c>
      <c r="H2257" s="76"/>
      <c r="I2257" s="76" t="s">
        <v>540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285</v>
      </c>
      <c r="F2258" s="77">
        <v>40574</v>
      </c>
      <c r="G2258" s="76" t="s">
        <v>936</v>
      </c>
      <c r="H2258" s="76"/>
      <c r="I2258" s="76" t="s">
        <v>1179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285</v>
      </c>
      <c r="F2259" s="77">
        <v>41121</v>
      </c>
      <c r="G2259" s="76" t="s">
        <v>513</v>
      </c>
      <c r="H2259" s="76"/>
      <c r="I2259" s="76" t="s">
        <v>512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285</v>
      </c>
      <c r="F2260" s="77">
        <v>41182</v>
      </c>
      <c r="G2260" s="76" t="s">
        <v>509</v>
      </c>
      <c r="H2260" s="76"/>
      <c r="I2260" s="76" t="s">
        <v>508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285</v>
      </c>
      <c r="F2261" s="77">
        <v>41333</v>
      </c>
      <c r="G2261" s="76" t="s">
        <v>499</v>
      </c>
      <c r="H2261" s="76"/>
      <c r="I2261" s="76" t="s">
        <v>498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285</v>
      </c>
      <c r="F2262" s="77">
        <v>41455</v>
      </c>
      <c r="G2262" s="76" t="s">
        <v>491</v>
      </c>
      <c r="H2262" s="76"/>
      <c r="I2262" s="76" t="s">
        <v>490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285</v>
      </c>
      <c r="F2263" s="77">
        <v>41547</v>
      </c>
      <c r="G2263" s="76" t="s">
        <v>487</v>
      </c>
      <c r="H2263" s="76"/>
      <c r="I2263" s="76" t="s">
        <v>486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285</v>
      </c>
      <c r="F2264" s="77">
        <v>41729</v>
      </c>
      <c r="G2264" s="76" t="s">
        <v>473</v>
      </c>
      <c r="H2264" s="76"/>
      <c r="I2264" s="76" t="s">
        <v>472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285</v>
      </c>
      <c r="F2265" s="77">
        <v>41759</v>
      </c>
      <c r="G2265" s="76" t="s">
        <v>471</v>
      </c>
      <c r="H2265" s="76"/>
      <c r="I2265" s="76" t="s">
        <v>470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285</v>
      </c>
      <c r="F2266" s="77">
        <v>42094</v>
      </c>
      <c r="G2266" s="76" t="s">
        <v>452</v>
      </c>
      <c r="H2266" s="76"/>
      <c r="I2266" s="76" t="s">
        <v>451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285</v>
      </c>
      <c r="F2267" s="77">
        <v>42185</v>
      </c>
      <c r="G2267" s="76" t="s">
        <v>443</v>
      </c>
      <c r="H2267" s="76"/>
      <c r="I2267" s="76" t="s">
        <v>442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285</v>
      </c>
      <c r="F2268" s="77">
        <v>42460</v>
      </c>
      <c r="G2268" s="76" t="s">
        <v>426</v>
      </c>
      <c r="H2268" s="76"/>
      <c r="I2268" s="76" t="s">
        <v>425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285</v>
      </c>
      <c r="F2269" s="77">
        <v>42767</v>
      </c>
      <c r="G2269" s="76" t="s">
        <v>284</v>
      </c>
      <c r="H2269" s="76"/>
      <c r="I2269" s="76" t="s">
        <v>283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285</v>
      </c>
      <c r="F2270" s="77">
        <v>42886</v>
      </c>
      <c r="G2270" s="76" t="s">
        <v>680</v>
      </c>
      <c r="H2270" s="76"/>
      <c r="I2270" s="76" t="s">
        <v>679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285</v>
      </c>
      <c r="F2271" s="77">
        <v>43070</v>
      </c>
      <c r="G2271" s="76" t="s">
        <v>4650</v>
      </c>
      <c r="H2271" s="76"/>
      <c r="I2271" s="76" t="s">
        <v>4649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285</v>
      </c>
      <c r="F2272" s="77">
        <v>43221</v>
      </c>
      <c r="G2272" s="76" t="s">
        <v>596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4648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4647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285</v>
      </c>
      <c r="F2275" s="77">
        <v>40179</v>
      </c>
      <c r="G2275" s="76" t="s">
        <v>896</v>
      </c>
      <c r="H2275" s="76"/>
      <c r="I2275" s="76" t="s">
        <v>895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285</v>
      </c>
      <c r="F2276" s="77">
        <v>40209</v>
      </c>
      <c r="G2276" s="76" t="s">
        <v>894</v>
      </c>
      <c r="H2276" s="76"/>
      <c r="I2276" s="76" t="s">
        <v>893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285</v>
      </c>
      <c r="F2277" s="77">
        <v>40209</v>
      </c>
      <c r="G2277" s="76" t="s">
        <v>946</v>
      </c>
      <c r="H2277" s="76"/>
      <c r="I2277" s="76" t="s">
        <v>945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285</v>
      </c>
      <c r="F2278" s="77">
        <v>40237</v>
      </c>
      <c r="G2278" s="76" t="s">
        <v>892</v>
      </c>
      <c r="H2278" s="76"/>
      <c r="I2278" s="76" t="s">
        <v>891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285</v>
      </c>
      <c r="F2279" s="77">
        <v>40268</v>
      </c>
      <c r="G2279" s="76" t="s">
        <v>944</v>
      </c>
      <c r="H2279" s="76"/>
      <c r="I2279" s="76" t="s">
        <v>943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285</v>
      </c>
      <c r="F2280" s="77">
        <v>40329</v>
      </c>
      <c r="G2280" s="76" t="s">
        <v>942</v>
      </c>
      <c r="H2280" s="76"/>
      <c r="I2280" s="76" t="s">
        <v>941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285</v>
      </c>
      <c r="F2281" s="77">
        <v>40359</v>
      </c>
      <c r="G2281" s="76" t="s">
        <v>1140</v>
      </c>
      <c r="H2281" s="76"/>
      <c r="I2281" s="76" t="s">
        <v>1139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285</v>
      </c>
      <c r="F2282" s="77">
        <v>40390</v>
      </c>
      <c r="G2282" s="76" t="s">
        <v>940</v>
      </c>
      <c r="H2282" s="76"/>
      <c r="I2282" s="76" t="s">
        <v>939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285</v>
      </c>
      <c r="F2283" s="77">
        <v>40421</v>
      </c>
      <c r="G2283" s="76" t="s">
        <v>1138</v>
      </c>
      <c r="H2283" s="76"/>
      <c r="I2283" s="76" t="s">
        <v>1137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285</v>
      </c>
      <c r="F2284" s="77">
        <v>40482</v>
      </c>
      <c r="G2284" s="76" t="s">
        <v>886</v>
      </c>
      <c r="H2284" s="76"/>
      <c r="I2284" s="76" t="s">
        <v>885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285</v>
      </c>
      <c r="F2285" s="77">
        <v>40512</v>
      </c>
      <c r="G2285" s="76" t="s">
        <v>938</v>
      </c>
      <c r="H2285" s="76"/>
      <c r="I2285" s="76" t="s">
        <v>937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285</v>
      </c>
      <c r="F2286" s="77">
        <v>40512</v>
      </c>
      <c r="G2286" s="76" t="s">
        <v>2175</v>
      </c>
      <c r="H2286" s="76"/>
      <c r="I2286" s="76" t="s">
        <v>2174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285</v>
      </c>
      <c r="F2287" s="77">
        <v>40574</v>
      </c>
      <c r="G2287" s="76" t="s">
        <v>537</v>
      </c>
      <c r="H2287" s="76"/>
      <c r="I2287" s="76" t="s">
        <v>536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285</v>
      </c>
      <c r="F2288" s="77">
        <v>40602</v>
      </c>
      <c r="G2288" s="76" t="s">
        <v>838</v>
      </c>
      <c r="H2288" s="76"/>
      <c r="I2288" s="76" t="s">
        <v>837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285</v>
      </c>
      <c r="F2289" s="77">
        <v>40694</v>
      </c>
      <c r="G2289" s="76" t="s">
        <v>593</v>
      </c>
      <c r="H2289" s="76"/>
      <c r="I2289" s="76" t="s">
        <v>592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285</v>
      </c>
      <c r="F2290" s="77">
        <v>40694</v>
      </c>
      <c r="G2290" s="76" t="s">
        <v>877</v>
      </c>
      <c r="H2290" s="76"/>
      <c r="I2290" s="76" t="s">
        <v>876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285</v>
      </c>
      <c r="F2291" s="77">
        <v>40724</v>
      </c>
      <c r="G2291" s="76" t="s">
        <v>533</v>
      </c>
      <c r="H2291" s="76"/>
      <c r="I2291" s="76" t="s">
        <v>532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285</v>
      </c>
      <c r="F2292" s="77">
        <v>40724</v>
      </c>
      <c r="G2292" s="76" t="s">
        <v>875</v>
      </c>
      <c r="H2292" s="76"/>
      <c r="I2292" s="76" t="s">
        <v>874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285</v>
      </c>
      <c r="F2293" s="77">
        <v>40755</v>
      </c>
      <c r="G2293" s="76" t="s">
        <v>531</v>
      </c>
      <c r="H2293" s="76"/>
      <c r="I2293" s="76" t="s">
        <v>530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285</v>
      </c>
      <c r="F2294" s="77">
        <v>40877</v>
      </c>
      <c r="G2294" s="76" t="s">
        <v>289</v>
      </c>
      <c r="H2294" s="76"/>
      <c r="I2294" s="76" t="s">
        <v>288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285</v>
      </c>
      <c r="F2295" s="77">
        <v>40877</v>
      </c>
      <c r="G2295" s="76" t="s">
        <v>529</v>
      </c>
      <c r="H2295" s="76"/>
      <c r="I2295" s="76" t="s">
        <v>528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285</v>
      </c>
      <c r="F2296" s="77">
        <v>40908</v>
      </c>
      <c r="G2296" s="76" t="s">
        <v>527</v>
      </c>
      <c r="H2296" s="76"/>
      <c r="I2296" s="76" t="s">
        <v>526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285</v>
      </c>
      <c r="F2297" s="77">
        <v>40939</v>
      </c>
      <c r="G2297" s="76" t="s">
        <v>525</v>
      </c>
      <c r="H2297" s="76"/>
      <c r="I2297" s="76" t="s">
        <v>524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285</v>
      </c>
      <c r="F2298" s="77">
        <v>40968</v>
      </c>
      <c r="G2298" s="76" t="s">
        <v>523</v>
      </c>
      <c r="H2298" s="76"/>
      <c r="I2298" s="76" t="s">
        <v>522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285</v>
      </c>
      <c r="F2299" s="77">
        <v>41029</v>
      </c>
      <c r="G2299" s="76" t="s">
        <v>519</v>
      </c>
      <c r="H2299" s="76"/>
      <c r="I2299" s="76" t="s">
        <v>518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285</v>
      </c>
      <c r="F2300" s="77">
        <v>41060</v>
      </c>
      <c r="G2300" s="76" t="s">
        <v>515</v>
      </c>
      <c r="H2300" s="76"/>
      <c r="I2300" s="76" t="s">
        <v>514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285</v>
      </c>
      <c r="F2301" s="77">
        <v>41121</v>
      </c>
      <c r="G2301" s="76" t="s">
        <v>513</v>
      </c>
      <c r="H2301" s="76"/>
      <c r="I2301" s="76" t="s">
        <v>512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285</v>
      </c>
      <c r="F2302" s="77">
        <v>41182</v>
      </c>
      <c r="G2302" s="76" t="s">
        <v>509</v>
      </c>
      <c r="H2302" s="76"/>
      <c r="I2302" s="76" t="s">
        <v>508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285</v>
      </c>
      <c r="F2303" s="77">
        <v>41243</v>
      </c>
      <c r="G2303" s="76" t="s">
        <v>505</v>
      </c>
      <c r="H2303" s="76"/>
      <c r="I2303" s="76" t="s">
        <v>504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285</v>
      </c>
      <c r="F2304" s="77">
        <v>41274</v>
      </c>
      <c r="G2304" s="76" t="s">
        <v>503</v>
      </c>
      <c r="H2304" s="76"/>
      <c r="I2304" s="76" t="s">
        <v>502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285</v>
      </c>
      <c r="F2305" s="77">
        <v>41274</v>
      </c>
      <c r="G2305" s="76" t="s">
        <v>1788</v>
      </c>
      <c r="H2305" s="76"/>
      <c r="I2305" s="76" t="s">
        <v>1787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285</v>
      </c>
      <c r="F2306" s="77">
        <v>41305</v>
      </c>
      <c r="G2306" s="76" t="s">
        <v>501</v>
      </c>
      <c r="H2306" s="76"/>
      <c r="I2306" s="76" t="s">
        <v>500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285</v>
      </c>
      <c r="F2307" s="77">
        <v>41333</v>
      </c>
      <c r="G2307" s="76" t="s">
        <v>499</v>
      </c>
      <c r="H2307" s="76"/>
      <c r="I2307" s="76" t="s">
        <v>498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285</v>
      </c>
      <c r="F2308" s="77">
        <v>41364</v>
      </c>
      <c r="G2308" s="76" t="s">
        <v>497</v>
      </c>
      <c r="H2308" s="76"/>
      <c r="I2308" s="76" t="s">
        <v>496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285</v>
      </c>
      <c r="F2309" s="77">
        <v>41394</v>
      </c>
      <c r="G2309" s="76" t="s">
        <v>495</v>
      </c>
      <c r="H2309" s="76"/>
      <c r="I2309" s="76" t="s">
        <v>494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285</v>
      </c>
      <c r="F2310" s="77">
        <v>41455</v>
      </c>
      <c r="G2310" s="76" t="s">
        <v>491</v>
      </c>
      <c r="H2310" s="76"/>
      <c r="I2310" s="76" t="s">
        <v>490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285</v>
      </c>
      <c r="F2311" s="77">
        <v>41455</v>
      </c>
      <c r="G2311" s="76" t="s">
        <v>1134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285</v>
      </c>
      <c r="F2312" s="77">
        <v>41486</v>
      </c>
      <c r="G2312" s="76" t="s">
        <v>591</v>
      </c>
      <c r="H2312" s="76"/>
      <c r="I2312" s="76" t="s">
        <v>590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285</v>
      </c>
      <c r="F2313" s="77">
        <v>41517</v>
      </c>
      <c r="G2313" s="76" t="s">
        <v>489</v>
      </c>
      <c r="H2313" s="76"/>
      <c r="I2313" s="76" t="s">
        <v>488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285</v>
      </c>
      <c r="F2314" s="77">
        <v>41547</v>
      </c>
      <c r="G2314" s="76" t="s">
        <v>487</v>
      </c>
      <c r="H2314" s="76"/>
      <c r="I2314" s="76" t="s">
        <v>486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285</v>
      </c>
      <c r="F2315" s="77">
        <v>41547</v>
      </c>
      <c r="G2315" s="76" t="s">
        <v>823</v>
      </c>
      <c r="H2315" s="76"/>
      <c r="I2315" s="76" t="s">
        <v>822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285</v>
      </c>
      <c r="F2316" s="77">
        <v>41578</v>
      </c>
      <c r="G2316" s="76" t="s">
        <v>485</v>
      </c>
      <c r="H2316" s="76"/>
      <c r="I2316" s="76" t="s">
        <v>484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285</v>
      </c>
      <c r="F2317" s="77">
        <v>41608</v>
      </c>
      <c r="G2317" s="76" t="s">
        <v>483</v>
      </c>
      <c r="H2317" s="76"/>
      <c r="I2317" s="76" t="s">
        <v>482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285</v>
      </c>
      <c r="F2318" s="77">
        <v>41639</v>
      </c>
      <c r="G2318" s="76" t="s">
        <v>756</v>
      </c>
      <c r="H2318" s="76"/>
      <c r="I2318" s="76" t="s">
        <v>755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285</v>
      </c>
      <c r="F2319" s="77">
        <v>41670</v>
      </c>
      <c r="G2319" s="76" t="s">
        <v>587</v>
      </c>
      <c r="H2319" s="76"/>
      <c r="I2319" s="76" t="s">
        <v>586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285</v>
      </c>
      <c r="F2320" s="77">
        <v>41698</v>
      </c>
      <c r="G2320" s="76" t="s">
        <v>477</v>
      </c>
      <c r="H2320" s="76"/>
      <c r="I2320" s="76" t="s">
        <v>476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296</v>
      </c>
      <c r="F2321" s="77">
        <v>41722</v>
      </c>
      <c r="G2321" s="76"/>
      <c r="H2321" s="76" t="s">
        <v>4582</v>
      </c>
      <c r="I2321" s="76" t="s">
        <v>4646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285</v>
      </c>
      <c r="F2322" s="77">
        <v>41729</v>
      </c>
      <c r="G2322" s="76" t="s">
        <v>473</v>
      </c>
      <c r="H2322" s="76"/>
      <c r="I2322" s="76" t="s">
        <v>472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285</v>
      </c>
      <c r="F2323" s="77">
        <v>41759</v>
      </c>
      <c r="G2323" s="76" t="s">
        <v>471</v>
      </c>
      <c r="H2323" s="76"/>
      <c r="I2323" s="76" t="s">
        <v>470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285</v>
      </c>
      <c r="F2324" s="77">
        <v>41813</v>
      </c>
      <c r="G2324" s="76" t="s">
        <v>4645</v>
      </c>
      <c r="H2324" s="76" t="s">
        <v>4644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285</v>
      </c>
      <c r="F2325" s="77">
        <v>41820</v>
      </c>
      <c r="G2325" s="76" t="s">
        <v>769</v>
      </c>
      <c r="H2325" s="76"/>
      <c r="I2325" s="76" t="s">
        <v>768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296</v>
      </c>
      <c r="F2326" s="77">
        <v>41841</v>
      </c>
      <c r="G2326" s="76"/>
      <c r="H2326" s="76" t="s">
        <v>4582</v>
      </c>
      <c r="I2326" s="76" t="s">
        <v>4643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285</v>
      </c>
      <c r="F2327" s="77">
        <v>41851</v>
      </c>
      <c r="G2327" s="76" t="s">
        <v>469</v>
      </c>
      <c r="H2327" s="76"/>
      <c r="I2327" s="76" t="s">
        <v>468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285</v>
      </c>
      <c r="F2328" s="77">
        <v>41862</v>
      </c>
      <c r="G2328" s="76" t="s">
        <v>4642</v>
      </c>
      <c r="H2328" s="76"/>
      <c r="I2328" s="76" t="s">
        <v>4641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296</v>
      </c>
      <c r="F2329" s="77">
        <v>41862</v>
      </c>
      <c r="G2329" s="76"/>
      <c r="H2329" s="76" t="s">
        <v>323</v>
      </c>
      <c r="I2329" s="76" t="s">
        <v>4640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285</v>
      </c>
      <c r="F2330" s="77">
        <v>41882</v>
      </c>
      <c r="G2330" s="76" t="s">
        <v>467</v>
      </c>
      <c r="H2330" s="76"/>
      <c r="I2330" s="76" t="s">
        <v>466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296</v>
      </c>
      <c r="F2331" s="77">
        <v>41904</v>
      </c>
      <c r="G2331" s="76"/>
      <c r="H2331" s="76" t="s">
        <v>4582</v>
      </c>
      <c r="I2331" s="76" t="s">
        <v>1216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285</v>
      </c>
      <c r="F2332" s="77">
        <v>41912</v>
      </c>
      <c r="G2332" s="76" t="s">
        <v>287</v>
      </c>
      <c r="H2332" s="76"/>
      <c r="I2332" s="76" t="s">
        <v>286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296</v>
      </c>
      <c r="F2333" s="77">
        <v>41932</v>
      </c>
      <c r="G2333" s="76"/>
      <c r="H2333" s="76" t="s">
        <v>4582</v>
      </c>
      <c r="I2333" s="76" t="s">
        <v>4639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285</v>
      </c>
      <c r="F2334" s="77">
        <v>41943</v>
      </c>
      <c r="G2334" s="76" t="s">
        <v>465</v>
      </c>
      <c r="H2334" s="76"/>
      <c r="I2334" s="76" t="s">
        <v>464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285</v>
      </c>
      <c r="F2335" s="77">
        <v>41973</v>
      </c>
      <c r="G2335" s="76" t="s">
        <v>462</v>
      </c>
      <c r="H2335" s="76"/>
      <c r="I2335" s="76" t="s">
        <v>461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285</v>
      </c>
      <c r="F2336" s="77">
        <v>42004</v>
      </c>
      <c r="G2336" s="76" t="s">
        <v>460</v>
      </c>
      <c r="H2336" s="76"/>
      <c r="I2336" s="76" t="s">
        <v>459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296</v>
      </c>
      <c r="F2337" s="77">
        <v>42004</v>
      </c>
      <c r="G2337" s="76"/>
      <c r="H2337" s="76" t="s">
        <v>4582</v>
      </c>
      <c r="I2337" s="76" t="s">
        <v>4639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285</v>
      </c>
      <c r="F2338" s="77">
        <v>42004</v>
      </c>
      <c r="G2338" s="76" t="s">
        <v>4638</v>
      </c>
      <c r="H2338" s="76"/>
      <c r="I2338" s="76" t="s">
        <v>4637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285</v>
      </c>
      <c r="F2339" s="77">
        <v>42035</v>
      </c>
      <c r="G2339" s="76" t="s">
        <v>754</v>
      </c>
      <c r="H2339" s="76"/>
      <c r="I2339" s="76" t="s">
        <v>753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296</v>
      </c>
      <c r="F2340" s="77">
        <v>42037</v>
      </c>
      <c r="G2340" s="76"/>
      <c r="H2340" s="76" t="s">
        <v>4582</v>
      </c>
      <c r="I2340" s="76" t="s">
        <v>4636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285</v>
      </c>
      <c r="F2341" s="77">
        <v>42063</v>
      </c>
      <c r="G2341" s="76" t="s">
        <v>457</v>
      </c>
      <c r="H2341" s="76"/>
      <c r="I2341" s="76" t="s">
        <v>456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285</v>
      </c>
      <c r="F2342" s="77">
        <v>42094</v>
      </c>
      <c r="G2342" s="76" t="s">
        <v>452</v>
      </c>
      <c r="H2342" s="76"/>
      <c r="I2342" s="76" t="s">
        <v>451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296</v>
      </c>
      <c r="F2343" s="77">
        <v>42100</v>
      </c>
      <c r="G2343" s="76"/>
      <c r="H2343" s="76" t="s">
        <v>4582</v>
      </c>
      <c r="I2343" s="76" t="s">
        <v>750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296</v>
      </c>
      <c r="F2344" s="77">
        <v>42107</v>
      </c>
      <c r="G2344" s="76"/>
      <c r="H2344" s="76" t="s">
        <v>3679</v>
      </c>
      <c r="I2344" s="76" t="s">
        <v>4635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285</v>
      </c>
      <c r="F2345" s="77">
        <v>42124</v>
      </c>
      <c r="G2345" s="76" t="s">
        <v>448</v>
      </c>
      <c r="H2345" s="76"/>
      <c r="I2345" s="76" t="s">
        <v>447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296</v>
      </c>
      <c r="F2346" s="77">
        <v>42150</v>
      </c>
      <c r="G2346" s="76"/>
      <c r="H2346" s="76" t="s">
        <v>4582</v>
      </c>
      <c r="I2346" s="76" t="s">
        <v>4634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285</v>
      </c>
      <c r="F2347" s="77">
        <v>42155</v>
      </c>
      <c r="G2347" s="76" t="s">
        <v>752</v>
      </c>
      <c r="H2347" s="76"/>
      <c r="I2347" s="76" t="s">
        <v>751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285</v>
      </c>
      <c r="F2348" s="77">
        <v>42185</v>
      </c>
      <c r="G2348" s="76" t="s">
        <v>443</v>
      </c>
      <c r="H2348" s="76"/>
      <c r="I2348" s="76" t="s">
        <v>442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285</v>
      </c>
      <c r="F2349" s="77">
        <v>42214</v>
      </c>
      <c r="G2349" s="76" t="s">
        <v>1219</v>
      </c>
      <c r="H2349" s="76"/>
      <c r="I2349" s="76" t="s">
        <v>1218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285</v>
      </c>
      <c r="F2350" s="77">
        <v>42216</v>
      </c>
      <c r="G2350" s="76" t="s">
        <v>927</v>
      </c>
      <c r="H2350" s="76"/>
      <c r="I2350" s="76" t="s">
        <v>926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296</v>
      </c>
      <c r="F2351" s="77">
        <v>42233</v>
      </c>
      <c r="G2351" s="76"/>
      <c r="H2351" s="76" t="s">
        <v>4582</v>
      </c>
      <c r="I2351" s="76" t="s">
        <v>4633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285</v>
      </c>
      <c r="F2352" s="77">
        <v>42247</v>
      </c>
      <c r="G2352" s="76" t="s">
        <v>440</v>
      </c>
      <c r="H2352" s="76"/>
      <c r="I2352" s="76" t="s">
        <v>439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296</v>
      </c>
      <c r="F2353" s="77">
        <v>42261</v>
      </c>
      <c r="G2353" s="76"/>
      <c r="H2353" s="76" t="s">
        <v>4582</v>
      </c>
      <c r="I2353" s="76" t="s">
        <v>4632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285</v>
      </c>
      <c r="F2354" s="77">
        <v>42264</v>
      </c>
      <c r="G2354" s="76" t="s">
        <v>2167</v>
      </c>
      <c r="H2354" s="76"/>
      <c r="I2354" s="76" t="s">
        <v>2166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296</v>
      </c>
      <c r="F2355" s="77">
        <v>42265</v>
      </c>
      <c r="G2355" s="76"/>
      <c r="H2355" s="76" t="s">
        <v>4582</v>
      </c>
      <c r="I2355" s="76" t="s">
        <v>424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285</v>
      </c>
      <c r="F2356" s="77">
        <v>42277</v>
      </c>
      <c r="G2356" s="76" t="s">
        <v>438</v>
      </c>
      <c r="H2356" s="76"/>
      <c r="I2356" s="76" t="s">
        <v>437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296</v>
      </c>
      <c r="F2357" s="77">
        <v>42290</v>
      </c>
      <c r="G2357" s="76"/>
      <c r="H2357" s="76" t="s">
        <v>4582</v>
      </c>
      <c r="I2357" s="76" t="s">
        <v>4631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285</v>
      </c>
      <c r="F2358" s="77">
        <v>42308</v>
      </c>
      <c r="G2358" s="76" t="s">
        <v>436</v>
      </c>
      <c r="H2358" s="76"/>
      <c r="I2358" s="76" t="s">
        <v>435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296</v>
      </c>
      <c r="F2359" s="77">
        <v>42327</v>
      </c>
      <c r="G2359" s="76"/>
      <c r="H2359" s="76" t="s">
        <v>4582</v>
      </c>
      <c r="I2359" s="76" t="s">
        <v>4630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296</v>
      </c>
      <c r="F2360" s="77">
        <v>42338</v>
      </c>
      <c r="G2360" s="76"/>
      <c r="H2360" s="76" t="s">
        <v>4582</v>
      </c>
      <c r="I2360" s="76" t="s">
        <v>4629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285</v>
      </c>
      <c r="F2361" s="77">
        <v>42338</v>
      </c>
      <c r="G2361" s="76" t="s">
        <v>434</v>
      </c>
      <c r="H2361" s="76"/>
      <c r="I2361" s="76" t="s">
        <v>433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285</v>
      </c>
      <c r="F2362" s="77">
        <v>42369</v>
      </c>
      <c r="G2362" s="76" t="s">
        <v>432</v>
      </c>
      <c r="H2362" s="76"/>
      <c r="I2362" s="76" t="s">
        <v>431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296</v>
      </c>
      <c r="F2363" s="77">
        <v>42408</v>
      </c>
      <c r="G2363" s="76"/>
      <c r="H2363" s="76" t="s">
        <v>4582</v>
      </c>
      <c r="I2363" s="76" t="s">
        <v>4628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296</v>
      </c>
      <c r="F2364" s="77">
        <v>42450</v>
      </c>
      <c r="G2364" s="76"/>
      <c r="H2364" s="76" t="s">
        <v>4582</v>
      </c>
      <c r="I2364" s="76" t="s">
        <v>4627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285</v>
      </c>
      <c r="F2365" s="77">
        <v>42460</v>
      </c>
      <c r="G2365" s="76" t="s">
        <v>426</v>
      </c>
      <c r="H2365" s="76"/>
      <c r="I2365" s="76" t="s">
        <v>425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637</v>
      </c>
      <c r="F2366" s="77">
        <v>42474</v>
      </c>
      <c r="G2366" s="76"/>
      <c r="H2366" s="76" t="s">
        <v>4626</v>
      </c>
      <c r="I2366" s="76" t="s">
        <v>857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637</v>
      </c>
      <c r="F2367" s="77">
        <v>42474</v>
      </c>
      <c r="G2367" s="76"/>
      <c r="H2367" s="76"/>
      <c r="I2367" s="76" t="s">
        <v>681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296</v>
      </c>
      <c r="F2368" s="77">
        <v>42478</v>
      </c>
      <c r="G2368" s="76"/>
      <c r="H2368" s="76" t="s">
        <v>4582</v>
      </c>
      <c r="I2368" s="76" t="s">
        <v>4625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285</v>
      </c>
      <c r="F2369" s="77">
        <v>42490</v>
      </c>
      <c r="G2369" s="76" t="s">
        <v>423</v>
      </c>
      <c r="H2369" s="76"/>
      <c r="I2369" s="76" t="s">
        <v>422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296</v>
      </c>
      <c r="F2370" s="77">
        <v>42541</v>
      </c>
      <c r="G2370" s="76"/>
      <c r="H2370" s="76" t="s">
        <v>4582</v>
      </c>
      <c r="I2370" s="76" t="s">
        <v>4624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296</v>
      </c>
      <c r="F2371" s="77">
        <v>42541</v>
      </c>
      <c r="G2371" s="76"/>
      <c r="H2371" s="76" t="s">
        <v>4582</v>
      </c>
      <c r="I2371" s="76" t="s">
        <v>4623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285</v>
      </c>
      <c r="F2372" s="77">
        <v>42551</v>
      </c>
      <c r="G2372" s="76" t="s">
        <v>418</v>
      </c>
      <c r="H2372" s="76"/>
      <c r="I2372" s="76" t="s">
        <v>417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296</v>
      </c>
      <c r="F2373" s="77">
        <v>42576</v>
      </c>
      <c r="G2373" s="76"/>
      <c r="H2373" s="76" t="s">
        <v>4622</v>
      </c>
      <c r="I2373" s="76" t="s">
        <v>4621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296</v>
      </c>
      <c r="F2374" s="77">
        <v>42576</v>
      </c>
      <c r="G2374" s="76"/>
      <c r="H2374" s="76" t="s">
        <v>4620</v>
      </c>
      <c r="I2374" s="76" t="s">
        <v>4619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285</v>
      </c>
      <c r="F2375" s="77">
        <v>42582</v>
      </c>
      <c r="G2375" s="76" t="s">
        <v>415</v>
      </c>
      <c r="H2375" s="76"/>
      <c r="I2375" s="76" t="s">
        <v>414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296</v>
      </c>
      <c r="F2376" s="77">
        <v>42590</v>
      </c>
      <c r="G2376" s="76"/>
      <c r="H2376" s="76" t="s">
        <v>4582</v>
      </c>
      <c r="I2376" s="76" t="s">
        <v>4618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285</v>
      </c>
      <c r="F2377" s="77">
        <v>42613</v>
      </c>
      <c r="G2377" s="76" t="s">
        <v>413</v>
      </c>
      <c r="H2377" s="76"/>
      <c r="I2377" s="76" t="s">
        <v>412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296</v>
      </c>
      <c r="F2378" s="77">
        <v>42632</v>
      </c>
      <c r="G2378" s="76"/>
      <c r="H2378" s="76" t="s">
        <v>4582</v>
      </c>
      <c r="I2378" s="76" t="s">
        <v>4617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296</v>
      </c>
      <c r="F2379" s="77">
        <v>42639</v>
      </c>
      <c r="G2379" s="76"/>
      <c r="H2379" s="76" t="s">
        <v>4582</v>
      </c>
      <c r="I2379" s="76" t="s">
        <v>4616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285</v>
      </c>
      <c r="F2380" s="77">
        <v>42643</v>
      </c>
      <c r="G2380" s="76" t="s">
        <v>409</v>
      </c>
      <c r="H2380" s="76"/>
      <c r="I2380" s="76" t="s">
        <v>408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285</v>
      </c>
      <c r="F2381" s="77">
        <v>42675</v>
      </c>
      <c r="G2381" s="76" t="s">
        <v>406</v>
      </c>
      <c r="H2381" s="76"/>
      <c r="I2381" s="76" t="s">
        <v>405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296</v>
      </c>
      <c r="F2382" s="77">
        <v>42695</v>
      </c>
      <c r="G2382" s="76"/>
      <c r="H2382" s="76" t="s">
        <v>4582</v>
      </c>
      <c r="I2382" s="76" t="s">
        <v>4615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285</v>
      </c>
      <c r="F2383" s="77">
        <v>42704</v>
      </c>
      <c r="G2383" s="76" t="s">
        <v>807</v>
      </c>
      <c r="H2383" s="76"/>
      <c r="I2383" s="76" t="s">
        <v>806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296</v>
      </c>
      <c r="F2384" s="77">
        <v>42712</v>
      </c>
      <c r="G2384" s="76"/>
      <c r="H2384" s="76" t="s">
        <v>4582</v>
      </c>
      <c r="I2384" s="76" t="s">
        <v>4614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285</v>
      </c>
      <c r="F2385" s="77">
        <v>42735</v>
      </c>
      <c r="G2385" s="76" t="s">
        <v>402</v>
      </c>
      <c r="H2385" s="76"/>
      <c r="I2385" s="76" t="s">
        <v>401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285</v>
      </c>
      <c r="F2386" s="77">
        <v>42735</v>
      </c>
      <c r="G2386" s="76" t="s">
        <v>400</v>
      </c>
      <c r="H2386" s="76"/>
      <c r="I2386" s="76" t="s">
        <v>4613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285</v>
      </c>
      <c r="F2387" s="77">
        <v>42735</v>
      </c>
      <c r="G2387" s="76" t="s">
        <v>400</v>
      </c>
      <c r="H2387" s="76"/>
      <c r="I2387" s="76" t="s">
        <v>4612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285</v>
      </c>
      <c r="F2388" s="77">
        <v>42758</v>
      </c>
      <c r="G2388" s="76" t="s">
        <v>3061</v>
      </c>
      <c r="H2388" s="76"/>
      <c r="I2388" s="76" t="s">
        <v>4611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285</v>
      </c>
      <c r="F2389" s="77">
        <v>42766</v>
      </c>
      <c r="G2389" s="76" t="s">
        <v>398</v>
      </c>
      <c r="H2389" s="76"/>
      <c r="I2389" s="76" t="s">
        <v>397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285</v>
      </c>
      <c r="F2390" s="77">
        <v>42767</v>
      </c>
      <c r="G2390" s="76" t="s">
        <v>3201</v>
      </c>
      <c r="H2390" s="76"/>
      <c r="I2390" s="76" t="s">
        <v>4610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276</v>
      </c>
      <c r="F2391" s="77">
        <v>42816</v>
      </c>
      <c r="G2391" s="76"/>
      <c r="H2391" s="76" t="s">
        <v>4582</v>
      </c>
      <c r="I2391" s="76" t="s">
        <v>4609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285</v>
      </c>
      <c r="F2392" s="77">
        <v>42825</v>
      </c>
      <c r="G2392" s="76" t="s">
        <v>391</v>
      </c>
      <c r="H2392" s="76"/>
      <c r="I2392" s="76" t="s">
        <v>390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285</v>
      </c>
      <c r="F2393" s="77">
        <v>42855</v>
      </c>
      <c r="G2393" s="76" t="s">
        <v>388</v>
      </c>
      <c r="H2393" s="76"/>
      <c r="I2393" s="76" t="s">
        <v>387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276</v>
      </c>
      <c r="F2394" s="77">
        <v>42860</v>
      </c>
      <c r="G2394" s="76"/>
      <c r="H2394" s="76" t="s">
        <v>4582</v>
      </c>
      <c r="I2394" s="76" t="s">
        <v>4608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285</v>
      </c>
      <c r="F2395" s="77">
        <v>42886</v>
      </c>
      <c r="G2395" s="76" t="s">
        <v>680</v>
      </c>
      <c r="H2395" s="76"/>
      <c r="I2395" s="76" t="s">
        <v>679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276</v>
      </c>
      <c r="F2396" s="77">
        <v>42908</v>
      </c>
      <c r="G2396" s="76" t="s">
        <v>4607</v>
      </c>
      <c r="H2396" s="76" t="s">
        <v>4582</v>
      </c>
      <c r="I2396" s="76" t="s">
        <v>4606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276</v>
      </c>
      <c r="F2397" s="77">
        <v>43007</v>
      </c>
      <c r="G2397" s="76" t="s">
        <v>4605</v>
      </c>
      <c r="H2397" s="76" t="s">
        <v>4582</v>
      </c>
      <c r="I2397" s="76" t="s">
        <v>4604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276</v>
      </c>
      <c r="F2398" s="77">
        <v>43187</v>
      </c>
      <c r="G2398" s="76" t="s">
        <v>4603</v>
      </c>
      <c r="H2398" s="76" t="s">
        <v>4582</v>
      </c>
      <c r="I2398" s="76" t="s">
        <v>4602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276</v>
      </c>
      <c r="F2399" s="77">
        <v>43187</v>
      </c>
      <c r="G2399" s="76" t="s">
        <v>4601</v>
      </c>
      <c r="H2399" s="76" t="s">
        <v>4582</v>
      </c>
      <c r="I2399" s="76" t="s">
        <v>4600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276</v>
      </c>
      <c r="F2400" s="77">
        <v>43189</v>
      </c>
      <c r="G2400" s="76" t="s">
        <v>4599</v>
      </c>
      <c r="H2400" s="76" t="s">
        <v>4598</v>
      </c>
      <c r="I2400" s="76" t="s">
        <v>4597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276</v>
      </c>
      <c r="F2401" s="77">
        <v>43216</v>
      </c>
      <c r="G2401" s="76" t="s">
        <v>4596</v>
      </c>
      <c r="H2401" s="76" t="s">
        <v>4579</v>
      </c>
      <c r="I2401" s="76" t="s">
        <v>4587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285</v>
      </c>
      <c r="F2402" s="77">
        <v>43281</v>
      </c>
      <c r="G2402" s="76" t="s">
        <v>365</v>
      </c>
      <c r="H2402" s="76"/>
      <c r="I2402" s="76" t="s">
        <v>364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276</v>
      </c>
      <c r="F2403" s="77">
        <v>43307</v>
      </c>
      <c r="G2403" s="76" t="s">
        <v>4595</v>
      </c>
      <c r="H2403" s="76" t="s">
        <v>4582</v>
      </c>
      <c r="I2403" s="76" t="s">
        <v>4594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276</v>
      </c>
      <c r="F2404" s="77">
        <v>43342</v>
      </c>
      <c r="G2404" s="76" t="s">
        <v>4593</v>
      </c>
      <c r="H2404" s="76" t="s">
        <v>4571</v>
      </c>
      <c r="I2404" s="76" t="s">
        <v>4576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276</v>
      </c>
      <c r="F2405" s="77">
        <v>43374</v>
      </c>
      <c r="G2405" s="76" t="s">
        <v>4592</v>
      </c>
      <c r="H2405" s="76" t="s">
        <v>4582</v>
      </c>
      <c r="I2405" s="76" t="s">
        <v>4591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276</v>
      </c>
      <c r="F2406" s="77">
        <v>43434</v>
      </c>
      <c r="G2406" s="76" t="s">
        <v>4590</v>
      </c>
      <c r="H2406" s="76" t="s">
        <v>4582</v>
      </c>
      <c r="I2406" s="76" t="s">
        <v>4589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276</v>
      </c>
      <c r="F2407" s="77">
        <v>43434</v>
      </c>
      <c r="G2407" s="76" t="s">
        <v>4588</v>
      </c>
      <c r="H2407" s="76" t="s">
        <v>4579</v>
      </c>
      <c r="I2407" s="76" t="s">
        <v>4587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276</v>
      </c>
      <c r="F2408" s="77">
        <v>43522</v>
      </c>
      <c r="G2408" s="76" t="s">
        <v>4586</v>
      </c>
      <c r="H2408" s="76" t="s">
        <v>4585</v>
      </c>
      <c r="I2408" s="76" t="s">
        <v>4584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276</v>
      </c>
      <c r="F2409" s="77">
        <v>43552</v>
      </c>
      <c r="G2409" s="76" t="s">
        <v>4583</v>
      </c>
      <c r="H2409" s="76" t="s">
        <v>4582</v>
      </c>
      <c r="I2409" s="76" t="s">
        <v>4581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276</v>
      </c>
      <c r="F2410" s="77">
        <v>43585</v>
      </c>
      <c r="G2410" s="76" t="s">
        <v>4580</v>
      </c>
      <c r="H2410" s="76" t="s">
        <v>4579</v>
      </c>
      <c r="I2410" s="76" t="s">
        <v>4578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276</v>
      </c>
      <c r="F2411" s="77">
        <v>43613</v>
      </c>
      <c r="G2411" s="76" t="s">
        <v>4577</v>
      </c>
      <c r="H2411" s="76" t="s">
        <v>4571</v>
      </c>
      <c r="I2411" s="76" t="s">
        <v>4576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276</v>
      </c>
      <c r="F2412" s="77">
        <v>43760</v>
      </c>
      <c r="G2412" s="76" t="s">
        <v>4575</v>
      </c>
      <c r="H2412" s="76" t="s">
        <v>4571</v>
      </c>
      <c r="I2412" s="76" t="s">
        <v>4570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285</v>
      </c>
      <c r="F2413" s="77">
        <v>43830</v>
      </c>
      <c r="G2413" s="76" t="s">
        <v>4574</v>
      </c>
      <c r="H2413" s="76"/>
      <c r="I2413" s="76" t="s">
        <v>4573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276</v>
      </c>
      <c r="F2414" s="77">
        <v>43891</v>
      </c>
      <c r="G2414" s="76" t="s">
        <v>4572</v>
      </c>
      <c r="H2414" s="76" t="s">
        <v>4571</v>
      </c>
      <c r="I2414" s="76" t="s">
        <v>4570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276</v>
      </c>
      <c r="F2415" s="77">
        <v>43893</v>
      </c>
      <c r="G2415" s="76" t="s">
        <v>4569</v>
      </c>
      <c r="H2415" s="76" t="s">
        <v>4566</v>
      </c>
      <c r="I2415" s="76" t="s">
        <v>4568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276</v>
      </c>
      <c r="F2416" s="77">
        <v>43914</v>
      </c>
      <c r="G2416" s="76" t="s">
        <v>4567</v>
      </c>
      <c r="H2416" s="76" t="s">
        <v>4566</v>
      </c>
      <c r="I2416" s="76" t="s">
        <v>4565</v>
      </c>
      <c r="J2416" s="78">
        <v>-336.8</v>
      </c>
    </row>
    <row r="2417" spans="1:10" x14ac:dyDescent="0.25">
      <c r="A2417" s="76"/>
      <c r="B2417" s="76"/>
      <c r="C2417" s="76" t="s">
        <v>4564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4563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285</v>
      </c>
      <c r="F2419" s="77">
        <v>41455</v>
      </c>
      <c r="G2419" s="76" t="s">
        <v>491</v>
      </c>
      <c r="H2419" s="76"/>
      <c r="I2419" s="76" t="s">
        <v>490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285</v>
      </c>
      <c r="F2420" s="77">
        <v>41639</v>
      </c>
      <c r="G2420" s="76" t="s">
        <v>481</v>
      </c>
      <c r="H2420" s="76"/>
      <c r="I2420" s="76" t="s">
        <v>480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285</v>
      </c>
      <c r="F2421" s="77">
        <v>41670</v>
      </c>
      <c r="G2421" s="76" t="s">
        <v>587</v>
      </c>
      <c r="H2421" s="76"/>
      <c r="I2421" s="76" t="s">
        <v>586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285</v>
      </c>
      <c r="F2422" s="77">
        <v>41702</v>
      </c>
      <c r="G2422" s="76" t="s">
        <v>4562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285</v>
      </c>
      <c r="F2423" s="77">
        <v>41729</v>
      </c>
      <c r="G2423" s="76" t="s">
        <v>473</v>
      </c>
      <c r="H2423" s="76"/>
      <c r="I2423" s="76" t="s">
        <v>472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637</v>
      </c>
      <c r="F2424" s="77">
        <v>41780</v>
      </c>
      <c r="G2424" s="76" t="s">
        <v>4561</v>
      </c>
      <c r="H2424" s="76"/>
      <c r="I2424" s="76" t="s">
        <v>4560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285</v>
      </c>
      <c r="F2425" s="77">
        <v>41799</v>
      </c>
      <c r="G2425" s="76" t="s">
        <v>4559</v>
      </c>
      <c r="H2425" s="76"/>
      <c r="I2425" s="76" t="s">
        <v>4558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296</v>
      </c>
      <c r="F2426" s="77">
        <v>41878</v>
      </c>
      <c r="G2426" s="76"/>
      <c r="H2426" s="76" t="s">
        <v>4557</v>
      </c>
      <c r="I2426" s="76" t="s">
        <v>4556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285</v>
      </c>
      <c r="F2427" s="77">
        <v>42035</v>
      </c>
      <c r="G2427" s="76" t="s">
        <v>754</v>
      </c>
      <c r="H2427" s="76"/>
      <c r="I2427" s="76" t="s">
        <v>753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285</v>
      </c>
      <c r="F2428" s="77">
        <v>42704</v>
      </c>
      <c r="G2428" s="76" t="s">
        <v>807</v>
      </c>
      <c r="H2428" s="76"/>
      <c r="I2428" s="76" t="s">
        <v>806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285</v>
      </c>
      <c r="F2429" s="77">
        <v>43221</v>
      </c>
      <c r="G2429" s="76" t="s">
        <v>596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4555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4554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285</v>
      </c>
      <c r="F2432" s="77">
        <v>40999</v>
      </c>
      <c r="G2432" s="76" t="s">
        <v>521</v>
      </c>
      <c r="H2432" s="76"/>
      <c r="I2432" s="76" t="s">
        <v>520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285</v>
      </c>
      <c r="F2433" s="77">
        <v>41121</v>
      </c>
      <c r="G2433" s="76" t="s">
        <v>513</v>
      </c>
      <c r="H2433" s="76"/>
      <c r="I2433" s="76" t="s">
        <v>512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285</v>
      </c>
      <c r="F2434" s="77">
        <v>41182</v>
      </c>
      <c r="G2434" s="76" t="s">
        <v>509</v>
      </c>
      <c r="H2434" s="76"/>
      <c r="I2434" s="76" t="s">
        <v>508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285</v>
      </c>
      <c r="F2435" s="77">
        <v>41243</v>
      </c>
      <c r="G2435" s="76" t="s">
        <v>505</v>
      </c>
      <c r="H2435" s="76"/>
      <c r="I2435" s="76" t="s">
        <v>504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285</v>
      </c>
      <c r="F2436" s="77">
        <v>41305</v>
      </c>
      <c r="G2436" s="76" t="s">
        <v>501</v>
      </c>
      <c r="H2436" s="76"/>
      <c r="I2436" s="76" t="s">
        <v>500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285</v>
      </c>
      <c r="F2437" s="77">
        <v>41333</v>
      </c>
      <c r="G2437" s="76" t="s">
        <v>499</v>
      </c>
      <c r="H2437" s="76"/>
      <c r="I2437" s="76" t="s">
        <v>498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285</v>
      </c>
      <c r="F2438" s="77">
        <v>41517</v>
      </c>
      <c r="G2438" s="76" t="s">
        <v>489</v>
      </c>
      <c r="H2438" s="76"/>
      <c r="I2438" s="76" t="s">
        <v>488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285</v>
      </c>
      <c r="F2439" s="77">
        <v>41578</v>
      </c>
      <c r="G2439" s="76" t="s">
        <v>485</v>
      </c>
      <c r="H2439" s="76"/>
      <c r="I2439" s="76" t="s">
        <v>484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285</v>
      </c>
      <c r="F2440" s="77">
        <v>41670</v>
      </c>
      <c r="G2440" s="76" t="s">
        <v>587</v>
      </c>
      <c r="H2440" s="76"/>
      <c r="I2440" s="76" t="s">
        <v>586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285</v>
      </c>
      <c r="F2441" s="77">
        <v>41759</v>
      </c>
      <c r="G2441" s="76" t="s">
        <v>471</v>
      </c>
      <c r="H2441" s="76"/>
      <c r="I2441" s="76" t="s">
        <v>470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285</v>
      </c>
      <c r="F2442" s="77">
        <v>42035</v>
      </c>
      <c r="G2442" s="76" t="s">
        <v>754</v>
      </c>
      <c r="H2442" s="76"/>
      <c r="I2442" s="76" t="s">
        <v>753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285</v>
      </c>
      <c r="F2443" s="77">
        <v>42216</v>
      </c>
      <c r="G2443" s="76" t="s">
        <v>927</v>
      </c>
      <c r="H2443" s="76"/>
      <c r="I2443" s="76" t="s">
        <v>926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285</v>
      </c>
      <c r="F2444" s="77">
        <v>42308</v>
      </c>
      <c r="G2444" s="76" t="s">
        <v>436</v>
      </c>
      <c r="H2444" s="76"/>
      <c r="I2444" s="76" t="s">
        <v>435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285</v>
      </c>
      <c r="F2445" s="77">
        <v>42370</v>
      </c>
      <c r="G2445" s="76" t="s">
        <v>568</v>
      </c>
      <c r="H2445" s="76"/>
      <c r="I2445" s="76" t="s">
        <v>567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285</v>
      </c>
      <c r="F2446" s="77">
        <v>42521</v>
      </c>
      <c r="G2446" s="76" t="s">
        <v>420</v>
      </c>
      <c r="H2446" s="76"/>
      <c r="I2446" s="76" t="s">
        <v>419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285</v>
      </c>
      <c r="F2447" s="77">
        <v>42613</v>
      </c>
      <c r="G2447" s="76" t="s">
        <v>413</v>
      </c>
      <c r="H2447" s="76"/>
      <c r="I2447" s="76" t="s">
        <v>412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285</v>
      </c>
      <c r="F2448" s="77">
        <v>42643</v>
      </c>
      <c r="G2448" s="76" t="s">
        <v>409</v>
      </c>
      <c r="H2448" s="76"/>
      <c r="I2448" s="76" t="s">
        <v>408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285</v>
      </c>
      <c r="F2449" s="77">
        <v>42766</v>
      </c>
      <c r="G2449" s="76" t="s">
        <v>398</v>
      </c>
      <c r="H2449" s="76"/>
      <c r="I2449" s="76" t="s">
        <v>397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285</v>
      </c>
      <c r="F2450" s="77">
        <v>43221</v>
      </c>
      <c r="G2450" s="76" t="s">
        <v>596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285</v>
      </c>
      <c r="F2451" s="77">
        <v>43272</v>
      </c>
      <c r="G2451" s="76" t="s">
        <v>4257</v>
      </c>
      <c r="H2451" s="76"/>
      <c r="I2451" s="76" t="s">
        <v>4553</v>
      </c>
      <c r="J2451" s="78">
        <v>500</v>
      </c>
    </row>
    <row r="2452" spans="1:10" x14ac:dyDescent="0.25">
      <c r="A2452" s="76"/>
      <c r="B2452" s="76"/>
      <c r="C2452" s="76" t="s">
        <v>4552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4551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285</v>
      </c>
      <c r="F2454" s="77">
        <v>43159</v>
      </c>
      <c r="G2454" s="76" t="s">
        <v>4550</v>
      </c>
      <c r="H2454" s="76"/>
      <c r="I2454" s="76" t="s">
        <v>4549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276</v>
      </c>
      <c r="F2455" s="77">
        <v>43172</v>
      </c>
      <c r="G2455" s="76" t="s">
        <v>4548</v>
      </c>
      <c r="H2455" s="76" t="s">
        <v>4546</v>
      </c>
      <c r="I2455" s="76" t="s">
        <v>4545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276</v>
      </c>
      <c r="F2456" s="77">
        <v>43251</v>
      </c>
      <c r="G2456" s="76" t="s">
        <v>4547</v>
      </c>
      <c r="H2456" s="76" t="s">
        <v>4546</v>
      </c>
      <c r="I2456" s="76" t="s">
        <v>4545</v>
      </c>
      <c r="J2456" s="78">
        <v>-241</v>
      </c>
    </row>
    <row r="2457" spans="1:10" x14ac:dyDescent="0.25">
      <c r="A2457" s="76"/>
      <c r="B2457" s="76"/>
      <c r="C2457" s="76" t="s">
        <v>4544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4543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285</v>
      </c>
      <c r="F2459" s="77">
        <v>42277</v>
      </c>
      <c r="G2459" s="76" t="s">
        <v>438</v>
      </c>
      <c r="H2459" s="76"/>
      <c r="I2459" s="76" t="s">
        <v>437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285</v>
      </c>
      <c r="F2460" s="77">
        <v>42370</v>
      </c>
      <c r="G2460" s="76" t="s">
        <v>568</v>
      </c>
      <c r="H2460" s="76"/>
      <c r="I2460" s="76" t="s">
        <v>567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296</v>
      </c>
      <c r="F2461" s="77">
        <v>42514</v>
      </c>
      <c r="G2461" s="76" t="s">
        <v>610</v>
      </c>
      <c r="H2461" s="76" t="s">
        <v>4219</v>
      </c>
      <c r="I2461" s="76" t="s">
        <v>4218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276</v>
      </c>
      <c r="F2462" s="77">
        <v>42899</v>
      </c>
      <c r="G2462" s="76" t="s">
        <v>4542</v>
      </c>
      <c r="H2462" s="76" t="s">
        <v>4468</v>
      </c>
      <c r="I2462" s="76" t="s">
        <v>4541</v>
      </c>
      <c r="J2462" s="78">
        <v>-800</v>
      </c>
    </row>
    <row r="2463" spans="1:10" x14ac:dyDescent="0.25">
      <c r="A2463" s="76"/>
      <c r="B2463" s="76"/>
      <c r="C2463" s="76" t="s">
        <v>4540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4539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337</v>
      </c>
      <c r="F2465" s="77">
        <v>43566</v>
      </c>
      <c r="G2465" s="76" t="s">
        <v>3828</v>
      </c>
      <c r="H2465" s="76" t="s">
        <v>4538</v>
      </c>
      <c r="I2465" s="76" t="s">
        <v>4537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276</v>
      </c>
      <c r="F2466" s="77">
        <v>43595</v>
      </c>
      <c r="G2466" s="76" t="s">
        <v>4536</v>
      </c>
      <c r="H2466" s="76" t="s">
        <v>4535</v>
      </c>
      <c r="I2466" s="76" t="s">
        <v>4534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285</v>
      </c>
      <c r="F2467" s="77">
        <v>43646</v>
      </c>
      <c r="G2467" s="76" t="s">
        <v>3015</v>
      </c>
      <c r="H2467" s="76"/>
      <c r="I2467" s="76" t="s">
        <v>4533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276</v>
      </c>
      <c r="F2468" s="77">
        <v>43677</v>
      </c>
      <c r="G2468" s="76" t="s">
        <v>4532</v>
      </c>
      <c r="H2468" s="76" t="s">
        <v>4531</v>
      </c>
      <c r="I2468" s="76" t="s">
        <v>2595</v>
      </c>
      <c r="J2468" s="78">
        <v>-221.13</v>
      </c>
    </row>
    <row r="2469" spans="1:10" x14ac:dyDescent="0.25">
      <c r="A2469" s="76"/>
      <c r="B2469" s="76"/>
      <c r="C2469" s="76" t="s">
        <v>4530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4529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285</v>
      </c>
      <c r="F2471" s="77">
        <v>42035</v>
      </c>
      <c r="G2471" s="76" t="s">
        <v>754</v>
      </c>
      <c r="H2471" s="76"/>
      <c r="I2471" s="76" t="s">
        <v>753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285</v>
      </c>
      <c r="F2472" s="77">
        <v>42094</v>
      </c>
      <c r="G2472" s="76" t="s">
        <v>452</v>
      </c>
      <c r="H2472" s="76"/>
      <c r="I2472" s="76" t="s">
        <v>451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285</v>
      </c>
      <c r="F2473" s="77">
        <v>42370</v>
      </c>
      <c r="G2473" s="76" t="s">
        <v>568</v>
      </c>
      <c r="H2473" s="76"/>
      <c r="I2473" s="76" t="s">
        <v>567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285</v>
      </c>
      <c r="F2474" s="77">
        <v>42490</v>
      </c>
      <c r="G2474" s="76" t="s">
        <v>423</v>
      </c>
      <c r="H2474" s="76"/>
      <c r="I2474" s="76" t="s">
        <v>422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285</v>
      </c>
      <c r="F2475" s="77">
        <v>42521</v>
      </c>
      <c r="G2475" s="76" t="s">
        <v>420</v>
      </c>
      <c r="H2475" s="76"/>
      <c r="I2475" s="76" t="s">
        <v>419</v>
      </c>
      <c r="J2475" s="78">
        <v>38</v>
      </c>
    </row>
    <row r="2476" spans="1:10" x14ac:dyDescent="0.25">
      <c r="A2476" s="76"/>
      <c r="B2476" s="76"/>
      <c r="C2476" s="76" t="s">
        <v>4528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285</v>
      </c>
      <c r="F2478" s="77">
        <v>40574</v>
      </c>
      <c r="G2478" s="76" t="s">
        <v>537</v>
      </c>
      <c r="H2478" s="76"/>
      <c r="I2478" s="76" t="s">
        <v>536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285</v>
      </c>
      <c r="F2479" s="77">
        <v>40602</v>
      </c>
      <c r="G2479" s="76" t="s">
        <v>838</v>
      </c>
      <c r="H2479" s="76"/>
      <c r="I2479" s="76" t="s">
        <v>837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285</v>
      </c>
      <c r="F2480" s="77">
        <v>40602</v>
      </c>
      <c r="G2480" s="76" t="s">
        <v>1251</v>
      </c>
      <c r="H2480" s="76"/>
      <c r="I2480" s="76" t="s">
        <v>1250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285</v>
      </c>
      <c r="F2481" s="77">
        <v>40633</v>
      </c>
      <c r="G2481" s="76" t="s">
        <v>1146</v>
      </c>
      <c r="H2481" s="76"/>
      <c r="I2481" s="76" t="s">
        <v>1145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285</v>
      </c>
      <c r="F2482" s="77">
        <v>40663</v>
      </c>
      <c r="G2482" s="76" t="s">
        <v>836</v>
      </c>
      <c r="H2482" s="76"/>
      <c r="I2482" s="76" t="s">
        <v>835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285</v>
      </c>
      <c r="F2483" s="77">
        <v>40694</v>
      </c>
      <c r="G2483" s="76" t="s">
        <v>593</v>
      </c>
      <c r="H2483" s="76"/>
      <c r="I2483" s="76" t="s">
        <v>592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285</v>
      </c>
      <c r="F2484" s="77">
        <v>40694</v>
      </c>
      <c r="G2484" s="76" t="s">
        <v>877</v>
      </c>
      <c r="H2484" s="76"/>
      <c r="I2484" s="76" t="s">
        <v>876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285</v>
      </c>
      <c r="F2485" s="77">
        <v>40724</v>
      </c>
      <c r="G2485" s="76" t="s">
        <v>533</v>
      </c>
      <c r="H2485" s="76"/>
      <c r="I2485" s="76" t="s">
        <v>532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285</v>
      </c>
      <c r="F2486" s="77">
        <v>40724</v>
      </c>
      <c r="G2486" s="76" t="s">
        <v>1247</v>
      </c>
      <c r="H2486" s="76"/>
      <c r="I2486" s="76" t="s">
        <v>1246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285</v>
      </c>
      <c r="F2487" s="77">
        <v>40755</v>
      </c>
      <c r="G2487" s="76" t="s">
        <v>531</v>
      </c>
      <c r="H2487" s="76"/>
      <c r="I2487" s="76" t="s">
        <v>530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285</v>
      </c>
      <c r="F2488" s="77">
        <v>40877</v>
      </c>
      <c r="G2488" s="76" t="s">
        <v>289</v>
      </c>
      <c r="H2488" s="76"/>
      <c r="I2488" s="76" t="s">
        <v>288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285</v>
      </c>
      <c r="F2489" s="77">
        <v>40877</v>
      </c>
      <c r="G2489" s="76" t="s">
        <v>529</v>
      </c>
      <c r="H2489" s="76"/>
      <c r="I2489" s="76" t="s">
        <v>528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285</v>
      </c>
      <c r="F2490" s="77">
        <v>40877</v>
      </c>
      <c r="G2490" s="76" t="s">
        <v>871</v>
      </c>
      <c r="H2490" s="76"/>
      <c r="I2490" s="76" t="s">
        <v>870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285</v>
      </c>
      <c r="F2491" s="77">
        <v>40908</v>
      </c>
      <c r="G2491" s="76" t="s">
        <v>527</v>
      </c>
      <c r="H2491" s="76"/>
      <c r="I2491" s="76" t="s">
        <v>526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285</v>
      </c>
      <c r="F2492" s="77">
        <v>40908</v>
      </c>
      <c r="G2492" s="76" t="s">
        <v>2997</v>
      </c>
      <c r="H2492" s="76"/>
      <c r="I2492" s="76" t="s">
        <v>2996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285</v>
      </c>
      <c r="F2493" s="77">
        <v>40939</v>
      </c>
      <c r="G2493" s="76" t="s">
        <v>525</v>
      </c>
      <c r="H2493" s="76"/>
      <c r="I2493" s="76" t="s">
        <v>524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285</v>
      </c>
      <c r="F2494" s="77">
        <v>40968</v>
      </c>
      <c r="G2494" s="76" t="s">
        <v>523</v>
      </c>
      <c r="H2494" s="76"/>
      <c r="I2494" s="76" t="s">
        <v>522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285</v>
      </c>
      <c r="F2495" s="77">
        <v>41029</v>
      </c>
      <c r="G2495" s="76" t="s">
        <v>519</v>
      </c>
      <c r="H2495" s="76"/>
      <c r="I2495" s="76" t="s">
        <v>518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285</v>
      </c>
      <c r="F2496" s="77">
        <v>41060</v>
      </c>
      <c r="G2496" s="76" t="s">
        <v>515</v>
      </c>
      <c r="H2496" s="76"/>
      <c r="I2496" s="76" t="s">
        <v>514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285</v>
      </c>
      <c r="F2497" s="77">
        <v>41121</v>
      </c>
      <c r="G2497" s="76" t="s">
        <v>513</v>
      </c>
      <c r="H2497" s="76"/>
      <c r="I2497" s="76" t="s">
        <v>512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285</v>
      </c>
      <c r="F2498" s="77">
        <v>41121</v>
      </c>
      <c r="G2498" s="76" t="s">
        <v>1008</v>
      </c>
      <c r="H2498" s="76"/>
      <c r="I2498" s="76" t="s">
        <v>1007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285</v>
      </c>
      <c r="F2499" s="77">
        <v>41152</v>
      </c>
      <c r="G2499" s="76" t="s">
        <v>511</v>
      </c>
      <c r="H2499" s="76"/>
      <c r="I2499" s="76" t="s">
        <v>510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285</v>
      </c>
      <c r="F2500" s="77">
        <v>41182</v>
      </c>
      <c r="G2500" s="76" t="s">
        <v>509</v>
      </c>
      <c r="H2500" s="76"/>
      <c r="I2500" s="76" t="s">
        <v>508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285</v>
      </c>
      <c r="F2501" s="77">
        <v>41182</v>
      </c>
      <c r="G2501" s="76" t="s">
        <v>2993</v>
      </c>
      <c r="H2501" s="76"/>
      <c r="I2501" s="76" t="s">
        <v>2992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285</v>
      </c>
      <c r="F2502" s="77">
        <v>41243</v>
      </c>
      <c r="G2502" s="76" t="s">
        <v>505</v>
      </c>
      <c r="H2502" s="76"/>
      <c r="I2502" s="76" t="s">
        <v>504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285</v>
      </c>
      <c r="F2503" s="77">
        <v>41274</v>
      </c>
      <c r="G2503" s="76" t="s">
        <v>503</v>
      </c>
      <c r="H2503" s="76"/>
      <c r="I2503" s="76" t="s">
        <v>502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285</v>
      </c>
      <c r="F2504" s="77">
        <v>41274</v>
      </c>
      <c r="G2504" s="76" t="s">
        <v>1788</v>
      </c>
      <c r="H2504" s="76"/>
      <c r="I2504" s="76" t="s">
        <v>1787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285</v>
      </c>
      <c r="F2505" s="77">
        <v>41305</v>
      </c>
      <c r="G2505" s="76" t="s">
        <v>501</v>
      </c>
      <c r="H2505" s="76"/>
      <c r="I2505" s="76" t="s">
        <v>500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285</v>
      </c>
      <c r="F2506" s="77">
        <v>41425</v>
      </c>
      <c r="G2506" s="76" t="s">
        <v>493</v>
      </c>
      <c r="H2506" s="76"/>
      <c r="I2506" s="76" t="s">
        <v>492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285</v>
      </c>
      <c r="F2507" s="77">
        <v>41455</v>
      </c>
      <c r="G2507" s="76" t="s">
        <v>491</v>
      </c>
      <c r="H2507" s="76"/>
      <c r="I2507" s="76" t="s">
        <v>490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285</v>
      </c>
      <c r="F2508" s="77">
        <v>41486</v>
      </c>
      <c r="G2508" s="76" t="s">
        <v>591</v>
      </c>
      <c r="H2508" s="76"/>
      <c r="I2508" s="76" t="s">
        <v>590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285</v>
      </c>
      <c r="F2509" s="77">
        <v>41486</v>
      </c>
      <c r="G2509" s="76" t="s">
        <v>1235</v>
      </c>
      <c r="H2509" s="76"/>
      <c r="I2509" s="76" t="s">
        <v>1234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285</v>
      </c>
      <c r="F2510" s="77">
        <v>41517</v>
      </c>
      <c r="G2510" s="76" t="s">
        <v>489</v>
      </c>
      <c r="H2510" s="76"/>
      <c r="I2510" s="76" t="s">
        <v>488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285</v>
      </c>
      <c r="F2511" s="77">
        <v>41547</v>
      </c>
      <c r="G2511" s="76" t="s">
        <v>487</v>
      </c>
      <c r="H2511" s="76"/>
      <c r="I2511" s="76" t="s">
        <v>486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285</v>
      </c>
      <c r="F2512" s="77">
        <v>41578</v>
      </c>
      <c r="G2512" s="76" t="s">
        <v>485</v>
      </c>
      <c r="H2512" s="76"/>
      <c r="I2512" s="76" t="s">
        <v>484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285</v>
      </c>
      <c r="F2513" s="77">
        <v>41639</v>
      </c>
      <c r="G2513" s="76" t="s">
        <v>756</v>
      </c>
      <c r="H2513" s="76"/>
      <c r="I2513" s="76" t="s">
        <v>755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285</v>
      </c>
      <c r="F2514" s="77">
        <v>41670</v>
      </c>
      <c r="G2514" s="76" t="s">
        <v>587</v>
      </c>
      <c r="H2514" s="76"/>
      <c r="I2514" s="76" t="s">
        <v>586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285</v>
      </c>
      <c r="F2515" s="77">
        <v>41698</v>
      </c>
      <c r="G2515" s="76" t="s">
        <v>477</v>
      </c>
      <c r="H2515" s="76"/>
      <c r="I2515" s="76" t="s">
        <v>476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285</v>
      </c>
      <c r="F2516" s="77">
        <v>41729</v>
      </c>
      <c r="G2516" s="76" t="s">
        <v>473</v>
      </c>
      <c r="H2516" s="76"/>
      <c r="I2516" s="76" t="s">
        <v>472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285</v>
      </c>
      <c r="F2517" s="77">
        <v>41759</v>
      </c>
      <c r="G2517" s="76" t="s">
        <v>471</v>
      </c>
      <c r="H2517" s="76"/>
      <c r="I2517" s="76" t="s">
        <v>470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637</v>
      </c>
      <c r="F2518" s="77">
        <v>41786</v>
      </c>
      <c r="G2518" s="76"/>
      <c r="H2518" s="76"/>
      <c r="I2518" s="76" t="s">
        <v>4527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285</v>
      </c>
      <c r="F2519" s="77">
        <v>41820</v>
      </c>
      <c r="G2519" s="76" t="s">
        <v>769</v>
      </c>
      <c r="H2519" s="76"/>
      <c r="I2519" s="76" t="s">
        <v>768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285</v>
      </c>
      <c r="F2520" s="77">
        <v>41851</v>
      </c>
      <c r="G2520" s="76" t="s">
        <v>469</v>
      </c>
      <c r="H2520" s="76"/>
      <c r="I2520" s="76" t="s">
        <v>468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285</v>
      </c>
      <c r="F2521" s="77">
        <v>41912</v>
      </c>
      <c r="G2521" s="76" t="s">
        <v>287</v>
      </c>
      <c r="H2521" s="76"/>
      <c r="I2521" s="76" t="s">
        <v>286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285</v>
      </c>
      <c r="F2522" s="77">
        <v>41943</v>
      </c>
      <c r="G2522" s="76" t="s">
        <v>465</v>
      </c>
      <c r="H2522" s="76"/>
      <c r="I2522" s="76" t="s">
        <v>464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285</v>
      </c>
      <c r="F2523" s="77">
        <v>41973</v>
      </c>
      <c r="G2523" s="76" t="s">
        <v>462</v>
      </c>
      <c r="H2523" s="76"/>
      <c r="I2523" s="76" t="s">
        <v>461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285</v>
      </c>
      <c r="F2524" s="77">
        <v>42030</v>
      </c>
      <c r="G2524" s="76" t="s">
        <v>4526</v>
      </c>
      <c r="H2524" s="76" t="s">
        <v>4525</v>
      </c>
      <c r="I2524" s="76" t="s">
        <v>4524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285</v>
      </c>
      <c r="F2525" s="77">
        <v>42035</v>
      </c>
      <c r="G2525" s="76" t="s">
        <v>754</v>
      </c>
      <c r="H2525" s="76"/>
      <c r="I2525" s="76" t="s">
        <v>753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285</v>
      </c>
      <c r="F2526" s="77">
        <v>42063</v>
      </c>
      <c r="G2526" s="76" t="s">
        <v>457</v>
      </c>
      <c r="H2526" s="76"/>
      <c r="I2526" s="76" t="s">
        <v>456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285</v>
      </c>
      <c r="F2527" s="77">
        <v>42094</v>
      </c>
      <c r="G2527" s="76" t="s">
        <v>452</v>
      </c>
      <c r="H2527" s="76"/>
      <c r="I2527" s="76" t="s">
        <v>451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285</v>
      </c>
      <c r="F2528" s="77">
        <v>42124</v>
      </c>
      <c r="G2528" s="76" t="s">
        <v>448</v>
      </c>
      <c r="H2528" s="76"/>
      <c r="I2528" s="76" t="s">
        <v>447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285</v>
      </c>
      <c r="F2529" s="77">
        <v>42155</v>
      </c>
      <c r="G2529" s="76" t="s">
        <v>752</v>
      </c>
      <c r="H2529" s="76"/>
      <c r="I2529" s="76" t="s">
        <v>751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285</v>
      </c>
      <c r="F2530" s="77">
        <v>42185</v>
      </c>
      <c r="G2530" s="76" t="s">
        <v>443</v>
      </c>
      <c r="H2530" s="76"/>
      <c r="I2530" s="76" t="s">
        <v>442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285</v>
      </c>
      <c r="F2531" s="77">
        <v>42216</v>
      </c>
      <c r="G2531" s="76" t="s">
        <v>927</v>
      </c>
      <c r="H2531" s="76"/>
      <c r="I2531" s="76" t="s">
        <v>926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285</v>
      </c>
      <c r="F2532" s="77">
        <v>42233</v>
      </c>
      <c r="G2532" s="76" t="s">
        <v>2874</v>
      </c>
      <c r="H2532" s="76"/>
      <c r="I2532" s="76" t="s">
        <v>2873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285</v>
      </c>
      <c r="F2533" s="77">
        <v>42247</v>
      </c>
      <c r="G2533" s="76" t="s">
        <v>440</v>
      </c>
      <c r="H2533" s="76"/>
      <c r="I2533" s="76" t="s">
        <v>439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285</v>
      </c>
      <c r="F2534" s="77">
        <v>42264</v>
      </c>
      <c r="G2534" s="76" t="s">
        <v>2167</v>
      </c>
      <c r="H2534" s="76"/>
      <c r="I2534" s="76" t="s">
        <v>2166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285</v>
      </c>
      <c r="F2535" s="77">
        <v>42277</v>
      </c>
      <c r="G2535" s="76" t="s">
        <v>438</v>
      </c>
      <c r="H2535" s="76"/>
      <c r="I2535" s="76" t="s">
        <v>437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285</v>
      </c>
      <c r="F2536" s="77">
        <v>42308</v>
      </c>
      <c r="G2536" s="76" t="s">
        <v>436</v>
      </c>
      <c r="H2536" s="76"/>
      <c r="I2536" s="76" t="s">
        <v>435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285</v>
      </c>
      <c r="F2537" s="77">
        <v>42338</v>
      </c>
      <c r="G2537" s="76" t="s">
        <v>434</v>
      </c>
      <c r="H2537" s="76"/>
      <c r="I2537" s="76" t="s">
        <v>433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285</v>
      </c>
      <c r="F2538" s="77">
        <v>42369</v>
      </c>
      <c r="G2538" s="76" t="s">
        <v>4523</v>
      </c>
      <c r="H2538" s="76"/>
      <c r="I2538" s="76" t="s">
        <v>4522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285</v>
      </c>
      <c r="F2539" s="77">
        <v>42429</v>
      </c>
      <c r="G2539" s="76" t="s">
        <v>427</v>
      </c>
      <c r="H2539" s="76"/>
      <c r="I2539" s="76" t="s">
        <v>394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285</v>
      </c>
      <c r="F2540" s="77">
        <v>42460</v>
      </c>
      <c r="G2540" s="76" t="s">
        <v>426</v>
      </c>
      <c r="H2540" s="76"/>
      <c r="I2540" s="76" t="s">
        <v>425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285</v>
      </c>
      <c r="F2541" s="77">
        <v>42490</v>
      </c>
      <c r="G2541" s="76" t="s">
        <v>423</v>
      </c>
      <c r="H2541" s="76"/>
      <c r="I2541" s="76" t="s">
        <v>422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285</v>
      </c>
      <c r="F2542" s="77">
        <v>42521</v>
      </c>
      <c r="G2542" s="76" t="s">
        <v>420</v>
      </c>
      <c r="H2542" s="76"/>
      <c r="I2542" s="76" t="s">
        <v>419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285</v>
      </c>
      <c r="F2543" s="77">
        <v>42551</v>
      </c>
      <c r="G2543" s="76" t="s">
        <v>418</v>
      </c>
      <c r="H2543" s="76"/>
      <c r="I2543" s="76" t="s">
        <v>417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285</v>
      </c>
      <c r="F2544" s="77">
        <v>42582</v>
      </c>
      <c r="G2544" s="76" t="s">
        <v>415</v>
      </c>
      <c r="H2544" s="76"/>
      <c r="I2544" s="76" t="s">
        <v>414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637</v>
      </c>
      <c r="F2545" s="77">
        <v>42597</v>
      </c>
      <c r="G2545" s="76"/>
      <c r="H2545" s="76" t="s">
        <v>4521</v>
      </c>
      <c r="I2545" s="76" t="s">
        <v>2389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637</v>
      </c>
      <c r="F2546" s="77">
        <v>42597</v>
      </c>
      <c r="G2546" s="76"/>
      <c r="H2546" s="76" t="s">
        <v>4520</v>
      </c>
      <c r="I2546" s="76" t="s">
        <v>2389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285</v>
      </c>
      <c r="F2547" s="77">
        <v>42613</v>
      </c>
      <c r="G2547" s="76" t="s">
        <v>413</v>
      </c>
      <c r="H2547" s="76"/>
      <c r="I2547" s="76" t="s">
        <v>412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637</v>
      </c>
      <c r="F2548" s="77">
        <v>42639</v>
      </c>
      <c r="G2548" s="76"/>
      <c r="H2548" s="76" t="s">
        <v>4519</v>
      </c>
      <c r="I2548" s="76" t="s">
        <v>857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285</v>
      </c>
      <c r="F2549" s="77">
        <v>42643</v>
      </c>
      <c r="G2549" s="76" t="s">
        <v>409</v>
      </c>
      <c r="H2549" s="76"/>
      <c r="I2549" s="76" t="s">
        <v>408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285</v>
      </c>
      <c r="F2550" s="77">
        <v>42704</v>
      </c>
      <c r="G2550" s="76" t="s">
        <v>807</v>
      </c>
      <c r="H2550" s="76"/>
      <c r="I2550" s="76" t="s">
        <v>806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285</v>
      </c>
      <c r="F2551" s="77">
        <v>42794</v>
      </c>
      <c r="G2551" s="76" t="s">
        <v>395</v>
      </c>
      <c r="H2551" s="76"/>
      <c r="I2551" s="76" t="s">
        <v>394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285</v>
      </c>
      <c r="F2552" s="77">
        <v>42825</v>
      </c>
      <c r="G2552" s="76" t="s">
        <v>391</v>
      </c>
      <c r="H2552" s="76"/>
      <c r="I2552" s="76" t="s">
        <v>390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285</v>
      </c>
      <c r="F2553" s="77">
        <v>42855</v>
      </c>
      <c r="G2553" s="76" t="s">
        <v>388</v>
      </c>
      <c r="H2553" s="76"/>
      <c r="I2553" s="76" t="s">
        <v>387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285</v>
      </c>
      <c r="F2554" s="77">
        <v>42886</v>
      </c>
      <c r="G2554" s="76" t="s">
        <v>680</v>
      </c>
      <c r="H2554" s="76"/>
      <c r="I2554" s="76" t="s">
        <v>679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276</v>
      </c>
      <c r="F2555" s="77">
        <v>42944</v>
      </c>
      <c r="G2555" s="76" t="s">
        <v>4518</v>
      </c>
      <c r="H2555" s="76" t="s">
        <v>4517</v>
      </c>
      <c r="I2555" s="76" t="s">
        <v>4516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276</v>
      </c>
      <c r="F2556" s="77">
        <v>42971</v>
      </c>
      <c r="G2556" s="76" t="s">
        <v>4515</v>
      </c>
      <c r="H2556" s="76" t="s">
        <v>4507</v>
      </c>
      <c r="I2556" s="76" t="s">
        <v>4514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276</v>
      </c>
      <c r="F2557" s="77">
        <v>42973</v>
      </c>
      <c r="G2557" s="76" t="s">
        <v>4513</v>
      </c>
      <c r="H2557" s="76" t="s">
        <v>4495</v>
      </c>
      <c r="I2557" s="76" t="s">
        <v>4512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637</v>
      </c>
      <c r="F2558" s="77">
        <v>43042</v>
      </c>
      <c r="G2558" s="76"/>
      <c r="H2558" s="76"/>
      <c r="I2558" s="76" t="s">
        <v>4511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1187</v>
      </c>
      <c r="F2559" s="77">
        <v>43059</v>
      </c>
      <c r="G2559" s="76" t="s">
        <v>4510</v>
      </c>
      <c r="H2559" s="76" t="s">
        <v>4495</v>
      </c>
      <c r="I2559" s="76" t="s">
        <v>4509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1187</v>
      </c>
      <c r="F2560" s="77">
        <v>43059</v>
      </c>
      <c r="G2560" s="76" t="s">
        <v>4508</v>
      </c>
      <c r="H2560" s="76" t="s">
        <v>4507</v>
      </c>
      <c r="I2560" s="76" t="s">
        <v>4390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276</v>
      </c>
      <c r="F2561" s="77">
        <v>43081</v>
      </c>
      <c r="G2561" s="76" t="s">
        <v>4506</v>
      </c>
      <c r="H2561" s="76" t="s">
        <v>4505</v>
      </c>
      <c r="I2561" s="76" t="s">
        <v>4504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276</v>
      </c>
      <c r="F2562" s="77">
        <v>43131</v>
      </c>
      <c r="G2562" s="76" t="s">
        <v>4503</v>
      </c>
      <c r="H2562" s="76" t="s">
        <v>4502</v>
      </c>
      <c r="I2562" s="76" t="s">
        <v>4501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276</v>
      </c>
      <c r="F2563" s="77">
        <v>43203</v>
      </c>
      <c r="G2563" s="76" t="s">
        <v>4500</v>
      </c>
      <c r="H2563" s="76" t="s">
        <v>4499</v>
      </c>
      <c r="I2563" s="76" t="s">
        <v>4498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276</v>
      </c>
      <c r="F2564" s="77">
        <v>43312</v>
      </c>
      <c r="G2564" s="76" t="s">
        <v>4496</v>
      </c>
      <c r="H2564" s="76" t="s">
        <v>4495</v>
      </c>
      <c r="I2564" s="76" t="s">
        <v>4497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276</v>
      </c>
      <c r="F2565" s="77">
        <v>43312</v>
      </c>
      <c r="G2565" s="76" t="s">
        <v>4496</v>
      </c>
      <c r="H2565" s="76" t="s">
        <v>4495</v>
      </c>
      <c r="I2565" s="76" t="s">
        <v>320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276</v>
      </c>
      <c r="F2566" s="77">
        <v>43503</v>
      </c>
      <c r="G2566" s="76" t="s">
        <v>4494</v>
      </c>
      <c r="H2566" s="76" t="s">
        <v>266</v>
      </c>
      <c r="I2566" s="76" t="s">
        <v>906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276</v>
      </c>
      <c r="F2567" s="77">
        <v>43552</v>
      </c>
      <c r="G2567" s="76" t="s">
        <v>4493</v>
      </c>
      <c r="H2567" s="76" t="s">
        <v>266</v>
      </c>
      <c r="I2567" s="76" t="s">
        <v>906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276</v>
      </c>
      <c r="F2568" s="77">
        <v>43560</v>
      </c>
      <c r="G2568" s="76" t="s">
        <v>4492</v>
      </c>
      <c r="H2568" s="76" t="s">
        <v>266</v>
      </c>
      <c r="I2568" s="76" t="s">
        <v>906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276</v>
      </c>
      <c r="F2569" s="77">
        <v>43585</v>
      </c>
      <c r="G2569" s="76" t="s">
        <v>4491</v>
      </c>
      <c r="H2569" s="76" t="s">
        <v>266</v>
      </c>
      <c r="I2569" s="76" t="s">
        <v>906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276</v>
      </c>
      <c r="F2570" s="77">
        <v>43585</v>
      </c>
      <c r="G2570" s="76" t="s">
        <v>4490</v>
      </c>
      <c r="H2570" s="76" t="s">
        <v>266</v>
      </c>
      <c r="I2570" s="76" t="s">
        <v>906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276</v>
      </c>
      <c r="F2571" s="77">
        <v>43832</v>
      </c>
      <c r="G2571" s="76" t="s">
        <v>4272</v>
      </c>
      <c r="H2571" s="76" t="s">
        <v>4271</v>
      </c>
      <c r="I2571" s="76" t="s">
        <v>4489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276</v>
      </c>
      <c r="F2572" s="77">
        <v>44118</v>
      </c>
      <c r="G2572" s="76" t="s">
        <v>4488</v>
      </c>
      <c r="H2572" s="76" t="s">
        <v>4485</v>
      </c>
      <c r="I2572" s="76" t="s">
        <v>4487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276</v>
      </c>
      <c r="F2573" s="77">
        <v>44203</v>
      </c>
      <c r="G2573" s="76" t="s">
        <v>4486</v>
      </c>
      <c r="H2573" s="76" t="s">
        <v>4485</v>
      </c>
      <c r="I2573" s="76" t="s">
        <v>4484</v>
      </c>
      <c r="J2573" s="78">
        <v>-74.98</v>
      </c>
    </row>
    <row r="2574" spans="1:10" x14ac:dyDescent="0.25">
      <c r="A2574" s="76"/>
      <c r="B2574" s="76"/>
      <c r="C2574" s="76" t="s">
        <v>4483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4482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285</v>
      </c>
      <c r="F2576" s="77">
        <v>43096</v>
      </c>
      <c r="G2576" s="76" t="s">
        <v>4481</v>
      </c>
      <c r="H2576" s="76"/>
      <c r="I2576" s="76" t="s">
        <v>4480</v>
      </c>
      <c r="J2576" s="78">
        <v>500</v>
      </c>
    </row>
    <row r="2577" spans="1:10" x14ac:dyDescent="0.25">
      <c r="A2577" s="76"/>
      <c r="B2577" s="76"/>
      <c r="C2577" s="76" t="s">
        <v>4479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4478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285</v>
      </c>
      <c r="F2579" s="77">
        <v>41029</v>
      </c>
      <c r="G2579" s="76" t="s">
        <v>519</v>
      </c>
      <c r="H2579" s="76"/>
      <c r="I2579" s="76" t="s">
        <v>518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285</v>
      </c>
      <c r="F2580" s="77">
        <v>41394</v>
      </c>
      <c r="G2580" s="76" t="s">
        <v>495</v>
      </c>
      <c r="H2580" s="76"/>
      <c r="I2580" s="76" t="s">
        <v>494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285</v>
      </c>
      <c r="F2581" s="77">
        <v>41547</v>
      </c>
      <c r="G2581" s="76" t="s">
        <v>487</v>
      </c>
      <c r="H2581" s="76"/>
      <c r="I2581" s="76" t="s">
        <v>486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285</v>
      </c>
      <c r="F2582" s="77">
        <v>42094</v>
      </c>
      <c r="G2582" s="76" t="s">
        <v>452</v>
      </c>
      <c r="H2582" s="76"/>
      <c r="I2582" s="76" t="s">
        <v>451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285</v>
      </c>
      <c r="F2583" s="77">
        <v>42370</v>
      </c>
      <c r="G2583" s="76" t="s">
        <v>568</v>
      </c>
      <c r="H2583" s="76"/>
      <c r="I2583" s="76" t="s">
        <v>567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285</v>
      </c>
      <c r="F2584" s="77">
        <v>42521</v>
      </c>
      <c r="G2584" s="76" t="s">
        <v>420</v>
      </c>
      <c r="H2584" s="76"/>
      <c r="I2584" s="76" t="s">
        <v>419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285</v>
      </c>
      <c r="F2585" s="77">
        <v>42767</v>
      </c>
      <c r="G2585" s="76" t="s">
        <v>284</v>
      </c>
      <c r="H2585" s="76"/>
      <c r="I2585" s="76" t="s">
        <v>283</v>
      </c>
      <c r="J2585" s="78">
        <v>-520</v>
      </c>
    </row>
    <row r="2586" spans="1:10" x14ac:dyDescent="0.25">
      <c r="A2586" s="76"/>
      <c r="B2586" s="76"/>
      <c r="C2586" s="76" t="s">
        <v>4477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4476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285</v>
      </c>
      <c r="F2588" s="77">
        <v>41455</v>
      </c>
      <c r="G2588" s="76" t="s">
        <v>491</v>
      </c>
      <c r="H2588" s="76"/>
      <c r="I2588" s="76" t="s">
        <v>490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285</v>
      </c>
      <c r="F2589" s="77">
        <v>41578</v>
      </c>
      <c r="G2589" s="76" t="s">
        <v>485</v>
      </c>
      <c r="H2589" s="76"/>
      <c r="I2589" s="76" t="s">
        <v>484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285</v>
      </c>
      <c r="F2590" s="77">
        <v>41729</v>
      </c>
      <c r="G2590" s="76" t="s">
        <v>473</v>
      </c>
      <c r="H2590" s="76"/>
      <c r="I2590" s="76" t="s">
        <v>472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285</v>
      </c>
      <c r="F2591" s="77">
        <v>42035</v>
      </c>
      <c r="G2591" s="76" t="s">
        <v>754</v>
      </c>
      <c r="H2591" s="76"/>
      <c r="I2591" s="76" t="s">
        <v>753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285</v>
      </c>
      <c r="F2592" s="77">
        <v>42370</v>
      </c>
      <c r="G2592" s="76" t="s">
        <v>568</v>
      </c>
      <c r="H2592" s="76"/>
      <c r="I2592" s="76" t="s">
        <v>567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285</v>
      </c>
      <c r="F2593" s="77">
        <v>42886</v>
      </c>
      <c r="G2593" s="76" t="s">
        <v>680</v>
      </c>
      <c r="H2593" s="76"/>
      <c r="I2593" s="76" t="s">
        <v>679</v>
      </c>
      <c r="J2593" s="78">
        <v>40</v>
      </c>
    </row>
    <row r="2594" spans="1:10" x14ac:dyDescent="0.25">
      <c r="A2594" s="76"/>
      <c r="B2594" s="76"/>
      <c r="C2594" s="76" t="s">
        <v>4475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4474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285</v>
      </c>
      <c r="F2596" s="77">
        <v>40877</v>
      </c>
      <c r="G2596" s="76" t="s">
        <v>289</v>
      </c>
      <c r="H2596" s="76"/>
      <c r="I2596" s="76" t="s">
        <v>288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285</v>
      </c>
      <c r="F2597" s="77">
        <v>40968</v>
      </c>
      <c r="G2597" s="76" t="s">
        <v>523</v>
      </c>
      <c r="H2597" s="76"/>
      <c r="I2597" s="76" t="s">
        <v>522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285</v>
      </c>
      <c r="F2598" s="77">
        <v>40999</v>
      </c>
      <c r="G2598" s="76" t="s">
        <v>521</v>
      </c>
      <c r="H2598" s="76"/>
      <c r="I2598" s="76" t="s">
        <v>520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285</v>
      </c>
      <c r="F2599" s="77">
        <v>41029</v>
      </c>
      <c r="G2599" s="76" t="s">
        <v>519</v>
      </c>
      <c r="H2599" s="76"/>
      <c r="I2599" s="76" t="s">
        <v>518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285</v>
      </c>
      <c r="F2600" s="77">
        <v>41060</v>
      </c>
      <c r="G2600" s="76" t="s">
        <v>515</v>
      </c>
      <c r="H2600" s="76"/>
      <c r="I2600" s="76" t="s">
        <v>514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285</v>
      </c>
      <c r="F2601" s="77">
        <v>41121</v>
      </c>
      <c r="G2601" s="76" t="s">
        <v>624</v>
      </c>
      <c r="H2601" s="76"/>
      <c r="I2601" s="76" t="s">
        <v>623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285</v>
      </c>
      <c r="F2602" s="77">
        <v>41213</v>
      </c>
      <c r="G2602" s="76" t="s">
        <v>507</v>
      </c>
      <c r="H2602" s="76"/>
      <c r="I2602" s="76" t="s">
        <v>506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285</v>
      </c>
      <c r="F2603" s="77">
        <v>41305</v>
      </c>
      <c r="G2603" s="76" t="s">
        <v>501</v>
      </c>
      <c r="H2603" s="76"/>
      <c r="I2603" s="76" t="s">
        <v>500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285</v>
      </c>
      <c r="F2604" s="77">
        <v>41364</v>
      </c>
      <c r="G2604" s="76" t="s">
        <v>497</v>
      </c>
      <c r="H2604" s="76"/>
      <c r="I2604" s="76" t="s">
        <v>496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285</v>
      </c>
      <c r="F2605" s="77">
        <v>41425</v>
      </c>
      <c r="G2605" s="76" t="s">
        <v>493</v>
      </c>
      <c r="H2605" s="76"/>
      <c r="I2605" s="76" t="s">
        <v>492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285</v>
      </c>
      <c r="F2606" s="77">
        <v>41547</v>
      </c>
      <c r="G2606" s="76" t="s">
        <v>487</v>
      </c>
      <c r="H2606" s="76"/>
      <c r="I2606" s="76" t="s">
        <v>486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285</v>
      </c>
      <c r="F2607" s="77">
        <v>41698</v>
      </c>
      <c r="G2607" s="76" t="s">
        <v>477</v>
      </c>
      <c r="H2607" s="76"/>
      <c r="I2607" s="76" t="s">
        <v>476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285</v>
      </c>
      <c r="F2608" s="77">
        <v>41729</v>
      </c>
      <c r="G2608" s="76" t="s">
        <v>473</v>
      </c>
      <c r="H2608" s="76"/>
      <c r="I2608" s="76" t="s">
        <v>472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285</v>
      </c>
      <c r="F2609" s="77">
        <v>41759</v>
      </c>
      <c r="G2609" s="76" t="s">
        <v>471</v>
      </c>
      <c r="H2609" s="76"/>
      <c r="I2609" s="76" t="s">
        <v>470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285</v>
      </c>
      <c r="F2610" s="77">
        <v>42124</v>
      </c>
      <c r="G2610" s="76" t="s">
        <v>448</v>
      </c>
      <c r="H2610" s="76"/>
      <c r="I2610" s="76" t="s">
        <v>447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285</v>
      </c>
      <c r="F2611" s="77">
        <v>42155</v>
      </c>
      <c r="G2611" s="76" t="s">
        <v>752</v>
      </c>
      <c r="H2611" s="76"/>
      <c r="I2611" s="76" t="s">
        <v>751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285</v>
      </c>
      <c r="F2612" s="77">
        <v>42460</v>
      </c>
      <c r="G2612" s="76" t="s">
        <v>426</v>
      </c>
      <c r="H2612" s="76"/>
      <c r="I2612" s="76" t="s">
        <v>425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285</v>
      </c>
      <c r="F2613" s="77">
        <v>42490</v>
      </c>
      <c r="G2613" s="76" t="s">
        <v>423</v>
      </c>
      <c r="H2613" s="76"/>
      <c r="I2613" s="76" t="s">
        <v>422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296</v>
      </c>
      <c r="F2614" s="77">
        <v>42492</v>
      </c>
      <c r="G2614" s="76" t="s">
        <v>610</v>
      </c>
      <c r="H2614" s="76" t="s">
        <v>4471</v>
      </c>
      <c r="I2614" s="76" t="s">
        <v>4473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296</v>
      </c>
      <c r="F2615" s="77">
        <v>42492</v>
      </c>
      <c r="G2615" s="76" t="s">
        <v>610</v>
      </c>
      <c r="H2615" s="76" t="s">
        <v>4471</v>
      </c>
      <c r="I2615" s="76" t="s">
        <v>4472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296</v>
      </c>
      <c r="F2616" s="77">
        <v>42492</v>
      </c>
      <c r="G2616" s="76" t="s">
        <v>610</v>
      </c>
      <c r="H2616" s="76" t="s">
        <v>4471</v>
      </c>
      <c r="I2616" s="76" t="s">
        <v>4470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285</v>
      </c>
      <c r="F2617" s="77">
        <v>42675</v>
      </c>
      <c r="G2617" s="76" t="s">
        <v>406</v>
      </c>
      <c r="H2617" s="76"/>
      <c r="I2617" s="76" t="s">
        <v>405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276</v>
      </c>
      <c r="F2618" s="77">
        <v>42899</v>
      </c>
      <c r="G2618" s="76" t="s">
        <v>4469</v>
      </c>
      <c r="H2618" s="76" t="s">
        <v>4468</v>
      </c>
      <c r="I2618" s="76" t="s">
        <v>4467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285</v>
      </c>
      <c r="F2619" s="77">
        <v>42900</v>
      </c>
      <c r="G2619" s="76" t="s">
        <v>4466</v>
      </c>
      <c r="H2619" s="76" t="s">
        <v>766</v>
      </c>
      <c r="I2619" s="76" t="s">
        <v>3247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285</v>
      </c>
      <c r="F2620" s="77">
        <v>43221</v>
      </c>
      <c r="G2620" s="76" t="s">
        <v>596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4465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4464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285</v>
      </c>
      <c r="F2623" s="77">
        <v>40724</v>
      </c>
      <c r="G2623" s="76" t="s">
        <v>533</v>
      </c>
      <c r="H2623" s="76"/>
      <c r="I2623" s="76" t="s">
        <v>532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285</v>
      </c>
      <c r="F2624" s="77">
        <v>40877</v>
      </c>
      <c r="G2624" s="76" t="s">
        <v>289</v>
      </c>
      <c r="H2624" s="76"/>
      <c r="I2624" s="76" t="s">
        <v>288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285</v>
      </c>
      <c r="F2625" s="77">
        <v>42767</v>
      </c>
      <c r="G2625" s="76" t="s">
        <v>284</v>
      </c>
      <c r="H2625" s="76"/>
      <c r="I2625" s="76" t="s">
        <v>283</v>
      </c>
      <c r="J2625" s="78">
        <v>-40</v>
      </c>
    </row>
    <row r="2626" spans="1:10" x14ac:dyDescent="0.25">
      <c r="A2626" s="76"/>
      <c r="B2626" s="76"/>
      <c r="C2626" s="76" t="s">
        <v>4463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4462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285</v>
      </c>
      <c r="F2628" s="77">
        <v>42216</v>
      </c>
      <c r="G2628" s="76" t="s">
        <v>927</v>
      </c>
      <c r="H2628" s="76"/>
      <c r="I2628" s="76" t="s">
        <v>926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285</v>
      </c>
      <c r="F2629" s="77">
        <v>42675</v>
      </c>
      <c r="G2629" s="76" t="s">
        <v>406</v>
      </c>
      <c r="H2629" s="76"/>
      <c r="I2629" s="76" t="s">
        <v>405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285</v>
      </c>
      <c r="F2630" s="77">
        <v>42809</v>
      </c>
      <c r="G2630" s="76" t="s">
        <v>557</v>
      </c>
      <c r="H2630" s="76"/>
      <c r="I2630" s="76" t="s">
        <v>556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276</v>
      </c>
      <c r="F2631" s="77">
        <v>42859</v>
      </c>
      <c r="G2631" s="76"/>
      <c r="H2631" s="76" t="s">
        <v>4461</v>
      </c>
      <c r="I2631" s="76" t="s">
        <v>4460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637</v>
      </c>
      <c r="F2632" s="77">
        <v>43039</v>
      </c>
      <c r="G2632" s="76"/>
      <c r="H2632" s="76"/>
      <c r="I2632" s="76" t="s">
        <v>4459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637</v>
      </c>
      <c r="F2633" s="77">
        <v>43039</v>
      </c>
      <c r="G2633" s="76"/>
      <c r="H2633" s="76"/>
      <c r="I2633" s="76" t="s">
        <v>4458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637</v>
      </c>
      <c r="F2634" s="77">
        <v>43100</v>
      </c>
      <c r="G2634" s="76"/>
      <c r="H2634" s="76"/>
      <c r="I2634" s="76" t="s">
        <v>4457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637</v>
      </c>
      <c r="F2635" s="77">
        <v>43100</v>
      </c>
      <c r="G2635" s="76"/>
      <c r="H2635" s="76"/>
      <c r="I2635" s="76" t="s">
        <v>4456</v>
      </c>
      <c r="J2635" s="78">
        <v>-0.42</v>
      </c>
    </row>
    <row r="2636" spans="1:10" x14ac:dyDescent="0.25">
      <c r="A2636" s="76"/>
      <c r="B2636" s="76"/>
      <c r="C2636" s="76" t="s">
        <v>4455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4454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285</v>
      </c>
      <c r="F2638" s="77">
        <v>42035</v>
      </c>
      <c r="G2638" s="76" t="s">
        <v>754</v>
      </c>
      <c r="H2638" s="76"/>
      <c r="I2638" s="76" t="s">
        <v>753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285</v>
      </c>
      <c r="F2639" s="77">
        <v>42155</v>
      </c>
      <c r="G2639" s="76" t="s">
        <v>752</v>
      </c>
      <c r="H2639" s="76"/>
      <c r="I2639" s="76" t="s">
        <v>751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285</v>
      </c>
      <c r="F2640" s="77">
        <v>43221</v>
      </c>
      <c r="G2640" s="76" t="s">
        <v>596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4453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4452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285</v>
      </c>
      <c r="F2643" s="77">
        <v>41213</v>
      </c>
      <c r="G2643" s="76" t="s">
        <v>507</v>
      </c>
      <c r="H2643" s="76"/>
      <c r="I2643" s="76" t="s">
        <v>506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285</v>
      </c>
      <c r="F2644" s="77">
        <v>41639</v>
      </c>
      <c r="G2644" s="76" t="s">
        <v>756</v>
      </c>
      <c r="H2644" s="76"/>
      <c r="I2644" s="76" t="s">
        <v>755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285</v>
      </c>
      <c r="F2645" s="77">
        <v>42004</v>
      </c>
      <c r="G2645" s="76" t="s">
        <v>460</v>
      </c>
      <c r="H2645" s="76"/>
      <c r="I2645" s="76" t="s">
        <v>459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285</v>
      </c>
      <c r="F2646" s="77">
        <v>42767</v>
      </c>
      <c r="G2646" s="76" t="s">
        <v>284</v>
      </c>
      <c r="H2646" s="76"/>
      <c r="I2646" s="76" t="s">
        <v>283</v>
      </c>
      <c r="J2646" s="78">
        <v>-36</v>
      </c>
    </row>
    <row r="2647" spans="1:10" x14ac:dyDescent="0.25">
      <c r="A2647" s="76"/>
      <c r="B2647" s="76"/>
      <c r="C2647" s="76" t="s">
        <v>4451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4450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285</v>
      </c>
      <c r="F2649" s="77">
        <v>40329</v>
      </c>
      <c r="G2649" s="76" t="s">
        <v>3007</v>
      </c>
      <c r="H2649" s="76"/>
      <c r="I2649" s="76" t="s">
        <v>3006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285</v>
      </c>
      <c r="F2650" s="77">
        <v>40482</v>
      </c>
      <c r="G2650" s="76" t="s">
        <v>886</v>
      </c>
      <c r="H2650" s="76"/>
      <c r="I2650" s="76" t="s">
        <v>885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285</v>
      </c>
      <c r="F2651" s="77">
        <v>40633</v>
      </c>
      <c r="G2651" s="76" t="s">
        <v>535</v>
      </c>
      <c r="H2651" s="76"/>
      <c r="I2651" s="76" t="s">
        <v>534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285</v>
      </c>
      <c r="F2652" s="77">
        <v>40663</v>
      </c>
      <c r="G2652" s="76" t="s">
        <v>836</v>
      </c>
      <c r="H2652" s="76"/>
      <c r="I2652" s="76" t="s">
        <v>835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285</v>
      </c>
      <c r="F2653" s="77">
        <v>40663</v>
      </c>
      <c r="G2653" s="76" t="s">
        <v>758</v>
      </c>
      <c r="H2653" s="76"/>
      <c r="I2653" s="76" t="s">
        <v>757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285</v>
      </c>
      <c r="F2654" s="77">
        <v>40694</v>
      </c>
      <c r="G2654" s="76" t="s">
        <v>877</v>
      </c>
      <c r="H2654" s="76"/>
      <c r="I2654" s="76" t="s">
        <v>876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285</v>
      </c>
      <c r="F2655" s="77">
        <v>40877</v>
      </c>
      <c r="G2655" s="76" t="s">
        <v>289</v>
      </c>
      <c r="H2655" s="76"/>
      <c r="I2655" s="76" t="s">
        <v>288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285</v>
      </c>
      <c r="F2656" s="77">
        <v>40877</v>
      </c>
      <c r="G2656" s="76" t="s">
        <v>871</v>
      </c>
      <c r="H2656" s="76"/>
      <c r="I2656" s="76" t="s">
        <v>870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285</v>
      </c>
      <c r="F2657" s="77">
        <v>40908</v>
      </c>
      <c r="G2657" s="76" t="s">
        <v>527</v>
      </c>
      <c r="H2657" s="76"/>
      <c r="I2657" s="76" t="s">
        <v>526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285</v>
      </c>
      <c r="F2658" s="77">
        <v>40939</v>
      </c>
      <c r="G2658" s="76" t="s">
        <v>525</v>
      </c>
      <c r="H2658" s="76"/>
      <c r="I2658" s="76" t="s">
        <v>524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285</v>
      </c>
      <c r="F2659" s="77">
        <v>40968</v>
      </c>
      <c r="G2659" s="76" t="s">
        <v>523</v>
      </c>
      <c r="H2659" s="76"/>
      <c r="I2659" s="76" t="s">
        <v>522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285</v>
      </c>
      <c r="F2660" s="77">
        <v>40999</v>
      </c>
      <c r="G2660" s="76" t="s">
        <v>521</v>
      </c>
      <c r="H2660" s="76"/>
      <c r="I2660" s="76" t="s">
        <v>520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285</v>
      </c>
      <c r="F2661" s="77">
        <v>41029</v>
      </c>
      <c r="G2661" s="76" t="s">
        <v>519</v>
      </c>
      <c r="H2661" s="76"/>
      <c r="I2661" s="76" t="s">
        <v>518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285</v>
      </c>
      <c r="F2662" s="77">
        <v>41060</v>
      </c>
      <c r="G2662" s="76" t="s">
        <v>515</v>
      </c>
      <c r="H2662" s="76"/>
      <c r="I2662" s="76" t="s">
        <v>514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285</v>
      </c>
      <c r="F2663" s="77">
        <v>41121</v>
      </c>
      <c r="G2663" s="76" t="s">
        <v>513</v>
      </c>
      <c r="H2663" s="76"/>
      <c r="I2663" s="76" t="s">
        <v>512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285</v>
      </c>
      <c r="F2664" s="77">
        <v>41121</v>
      </c>
      <c r="G2664" s="76" t="s">
        <v>1008</v>
      </c>
      <c r="H2664" s="76"/>
      <c r="I2664" s="76" t="s">
        <v>1007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285</v>
      </c>
      <c r="F2665" s="77">
        <v>41182</v>
      </c>
      <c r="G2665" s="76" t="s">
        <v>509</v>
      </c>
      <c r="H2665" s="76"/>
      <c r="I2665" s="76" t="s">
        <v>508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285</v>
      </c>
      <c r="F2666" s="77">
        <v>41213</v>
      </c>
      <c r="G2666" s="76" t="s">
        <v>507</v>
      </c>
      <c r="H2666" s="76"/>
      <c r="I2666" s="76" t="s">
        <v>506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285</v>
      </c>
      <c r="F2667" s="77">
        <v>41213</v>
      </c>
      <c r="G2667" s="76" t="s">
        <v>1241</v>
      </c>
      <c r="H2667" s="76"/>
      <c r="I2667" s="76" t="s">
        <v>1240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285</v>
      </c>
      <c r="F2668" s="77">
        <v>41213</v>
      </c>
      <c r="G2668" s="76" t="s">
        <v>865</v>
      </c>
      <c r="H2668" s="76"/>
      <c r="I2668" s="76" t="s">
        <v>864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285</v>
      </c>
      <c r="F2669" s="77">
        <v>41243</v>
      </c>
      <c r="G2669" s="76" t="s">
        <v>505</v>
      </c>
      <c r="H2669" s="76"/>
      <c r="I2669" s="76" t="s">
        <v>504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285</v>
      </c>
      <c r="F2670" s="77">
        <v>41243</v>
      </c>
      <c r="G2670" s="76" t="s">
        <v>1602</v>
      </c>
      <c r="H2670" s="76"/>
      <c r="I2670" s="76" t="s">
        <v>1601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285</v>
      </c>
      <c r="F2671" s="77">
        <v>41274</v>
      </c>
      <c r="G2671" s="76" t="s">
        <v>1788</v>
      </c>
      <c r="H2671" s="76"/>
      <c r="I2671" s="76" t="s">
        <v>1787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285</v>
      </c>
      <c r="F2672" s="77">
        <v>41333</v>
      </c>
      <c r="G2672" s="76" t="s">
        <v>499</v>
      </c>
      <c r="H2672" s="76"/>
      <c r="I2672" s="76" t="s">
        <v>498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285</v>
      </c>
      <c r="F2673" s="77">
        <v>41364</v>
      </c>
      <c r="G2673" s="76" t="s">
        <v>497</v>
      </c>
      <c r="H2673" s="76"/>
      <c r="I2673" s="76" t="s">
        <v>496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285</v>
      </c>
      <c r="F2674" s="77">
        <v>41394</v>
      </c>
      <c r="G2674" s="76" t="s">
        <v>495</v>
      </c>
      <c r="H2674" s="76"/>
      <c r="I2674" s="76" t="s">
        <v>494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285</v>
      </c>
      <c r="F2675" s="77">
        <v>41394</v>
      </c>
      <c r="G2675" s="76" t="s">
        <v>2991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285</v>
      </c>
      <c r="F2676" s="77">
        <v>41425</v>
      </c>
      <c r="G2676" s="76" t="s">
        <v>1785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285</v>
      </c>
      <c r="F2677" s="77">
        <v>41455</v>
      </c>
      <c r="G2677" s="76" t="s">
        <v>491</v>
      </c>
      <c r="H2677" s="76"/>
      <c r="I2677" s="76" t="s">
        <v>490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285</v>
      </c>
      <c r="F2678" s="77">
        <v>41455</v>
      </c>
      <c r="G2678" s="76" t="s">
        <v>1237</v>
      </c>
      <c r="H2678" s="76"/>
      <c r="I2678" s="76" t="s">
        <v>1236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285</v>
      </c>
      <c r="F2679" s="77">
        <v>41486</v>
      </c>
      <c r="G2679" s="76" t="s">
        <v>591</v>
      </c>
      <c r="H2679" s="76"/>
      <c r="I2679" s="76" t="s">
        <v>590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285</v>
      </c>
      <c r="F2680" s="77">
        <v>41517</v>
      </c>
      <c r="G2680" s="76" t="s">
        <v>489</v>
      </c>
      <c r="H2680" s="76"/>
      <c r="I2680" s="76" t="s">
        <v>488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285</v>
      </c>
      <c r="F2681" s="77">
        <v>41547</v>
      </c>
      <c r="G2681" s="76" t="s">
        <v>487</v>
      </c>
      <c r="H2681" s="76"/>
      <c r="I2681" s="76" t="s">
        <v>486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285</v>
      </c>
      <c r="F2682" s="77">
        <v>41547</v>
      </c>
      <c r="G2682" s="76" t="s">
        <v>487</v>
      </c>
      <c r="H2682" s="76"/>
      <c r="I2682" s="76" t="s">
        <v>486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285</v>
      </c>
      <c r="F2683" s="77">
        <v>41547</v>
      </c>
      <c r="G2683" s="76" t="s">
        <v>487</v>
      </c>
      <c r="H2683" s="76"/>
      <c r="I2683" s="76" t="s">
        <v>486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285</v>
      </c>
      <c r="F2684" s="77">
        <v>41547</v>
      </c>
      <c r="G2684" s="76" t="s">
        <v>589</v>
      </c>
      <c r="H2684" s="76"/>
      <c r="I2684" s="76" t="s">
        <v>588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285</v>
      </c>
      <c r="F2685" s="77">
        <v>41578</v>
      </c>
      <c r="G2685" s="76" t="s">
        <v>485</v>
      </c>
      <c r="H2685" s="76"/>
      <c r="I2685" s="76" t="s">
        <v>484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285</v>
      </c>
      <c r="F2686" s="77">
        <v>41608</v>
      </c>
      <c r="G2686" s="76" t="s">
        <v>483</v>
      </c>
      <c r="H2686" s="76"/>
      <c r="I2686" s="76" t="s">
        <v>482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285</v>
      </c>
      <c r="F2687" s="77">
        <v>41639</v>
      </c>
      <c r="G2687" s="76" t="s">
        <v>756</v>
      </c>
      <c r="H2687" s="76"/>
      <c r="I2687" s="76" t="s">
        <v>755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285</v>
      </c>
      <c r="F2688" s="77">
        <v>41670</v>
      </c>
      <c r="G2688" s="76" t="s">
        <v>587</v>
      </c>
      <c r="H2688" s="76"/>
      <c r="I2688" s="76" t="s">
        <v>586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285</v>
      </c>
      <c r="F2689" s="77">
        <v>41729</v>
      </c>
      <c r="G2689" s="76" t="s">
        <v>473</v>
      </c>
      <c r="H2689" s="76"/>
      <c r="I2689" s="76" t="s">
        <v>472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285</v>
      </c>
      <c r="F2690" s="77">
        <v>41759</v>
      </c>
      <c r="G2690" s="76" t="s">
        <v>471</v>
      </c>
      <c r="H2690" s="76"/>
      <c r="I2690" s="76" t="s">
        <v>470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285</v>
      </c>
      <c r="F2691" s="77">
        <v>41790</v>
      </c>
      <c r="G2691" s="76" t="s">
        <v>570</v>
      </c>
      <c r="H2691" s="76"/>
      <c r="I2691" s="76" t="s">
        <v>569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285</v>
      </c>
      <c r="F2692" s="77">
        <v>41912</v>
      </c>
      <c r="G2692" s="76" t="s">
        <v>287</v>
      </c>
      <c r="H2692" s="76"/>
      <c r="I2692" s="76" t="s">
        <v>286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285</v>
      </c>
      <c r="F2693" s="77">
        <v>41943</v>
      </c>
      <c r="G2693" s="76" t="s">
        <v>465</v>
      </c>
      <c r="H2693" s="76"/>
      <c r="I2693" s="76" t="s">
        <v>464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285</v>
      </c>
      <c r="F2694" s="77">
        <v>42035</v>
      </c>
      <c r="G2694" s="76" t="s">
        <v>754</v>
      </c>
      <c r="H2694" s="76"/>
      <c r="I2694" s="76" t="s">
        <v>753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285</v>
      </c>
      <c r="F2695" s="77">
        <v>42094</v>
      </c>
      <c r="G2695" s="76" t="s">
        <v>452</v>
      </c>
      <c r="H2695" s="76"/>
      <c r="I2695" s="76" t="s">
        <v>451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285</v>
      </c>
      <c r="F2696" s="77">
        <v>42155</v>
      </c>
      <c r="G2696" s="76" t="s">
        <v>752</v>
      </c>
      <c r="H2696" s="76"/>
      <c r="I2696" s="76" t="s">
        <v>751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285</v>
      </c>
      <c r="F2697" s="77">
        <v>42185</v>
      </c>
      <c r="G2697" s="76" t="s">
        <v>443</v>
      </c>
      <c r="H2697" s="76"/>
      <c r="I2697" s="76" t="s">
        <v>442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285</v>
      </c>
      <c r="F2698" s="77">
        <v>42186</v>
      </c>
      <c r="G2698" s="76" t="s">
        <v>4449</v>
      </c>
      <c r="H2698" s="76" t="s">
        <v>347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285</v>
      </c>
      <c r="F2699" s="77">
        <v>42216</v>
      </c>
      <c r="G2699" s="76" t="s">
        <v>927</v>
      </c>
      <c r="H2699" s="76"/>
      <c r="I2699" s="76" t="s">
        <v>926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285</v>
      </c>
      <c r="F2700" s="77">
        <v>42277</v>
      </c>
      <c r="G2700" s="76" t="s">
        <v>438</v>
      </c>
      <c r="H2700" s="76"/>
      <c r="I2700" s="76" t="s">
        <v>437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285</v>
      </c>
      <c r="F2701" s="77">
        <v>42308</v>
      </c>
      <c r="G2701" s="76" t="s">
        <v>436</v>
      </c>
      <c r="H2701" s="76"/>
      <c r="I2701" s="76" t="s">
        <v>435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285</v>
      </c>
      <c r="F2702" s="77">
        <v>42338</v>
      </c>
      <c r="G2702" s="76" t="s">
        <v>434</v>
      </c>
      <c r="H2702" s="76"/>
      <c r="I2702" s="76" t="s">
        <v>433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285</v>
      </c>
      <c r="F2703" s="77">
        <v>42369</v>
      </c>
      <c r="G2703" s="76" t="s">
        <v>432</v>
      </c>
      <c r="H2703" s="76"/>
      <c r="I2703" s="76" t="s">
        <v>431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285</v>
      </c>
      <c r="F2704" s="77">
        <v>42373</v>
      </c>
      <c r="G2704" s="76" t="s">
        <v>4092</v>
      </c>
      <c r="H2704" s="76"/>
      <c r="I2704" s="76" t="s">
        <v>4448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296</v>
      </c>
      <c r="F2705" s="77">
        <v>42408</v>
      </c>
      <c r="G2705" s="76"/>
      <c r="H2705" s="76" t="s">
        <v>266</v>
      </c>
      <c r="I2705" s="76" t="s">
        <v>4447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296</v>
      </c>
      <c r="F2706" s="77">
        <v>42432</v>
      </c>
      <c r="G2706" s="76"/>
      <c r="H2706" s="76" t="s">
        <v>266</v>
      </c>
      <c r="I2706" s="76" t="s">
        <v>4446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296</v>
      </c>
      <c r="F2707" s="77">
        <v>42439</v>
      </c>
      <c r="G2707" s="76"/>
      <c r="H2707" s="76" t="s">
        <v>266</v>
      </c>
      <c r="I2707" s="76" t="s">
        <v>4446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285</v>
      </c>
      <c r="F2708" s="77">
        <v>42490</v>
      </c>
      <c r="G2708" s="76" t="s">
        <v>423</v>
      </c>
      <c r="H2708" s="76"/>
      <c r="I2708" s="76" t="s">
        <v>422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285</v>
      </c>
      <c r="F2709" s="77">
        <v>42521</v>
      </c>
      <c r="G2709" s="76" t="s">
        <v>420</v>
      </c>
      <c r="H2709" s="76"/>
      <c r="I2709" s="76" t="s">
        <v>419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296</v>
      </c>
      <c r="F2710" s="77">
        <v>42558</v>
      </c>
      <c r="G2710" s="76"/>
      <c r="H2710" s="76" t="s">
        <v>323</v>
      </c>
      <c r="I2710" s="76" t="s">
        <v>4445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637</v>
      </c>
      <c r="F2711" s="77">
        <v>42597</v>
      </c>
      <c r="G2711" s="76"/>
      <c r="H2711" s="76" t="s">
        <v>4444</v>
      </c>
      <c r="I2711" s="76" t="s">
        <v>857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637</v>
      </c>
      <c r="F2712" s="77">
        <v>42597</v>
      </c>
      <c r="G2712" s="76"/>
      <c r="H2712" s="76" t="s">
        <v>4443</v>
      </c>
      <c r="I2712" s="76" t="s">
        <v>857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285</v>
      </c>
      <c r="F2713" s="77">
        <v>42613</v>
      </c>
      <c r="G2713" s="76" t="s">
        <v>413</v>
      </c>
      <c r="H2713" s="76"/>
      <c r="I2713" s="76" t="s">
        <v>412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285</v>
      </c>
      <c r="F2714" s="77">
        <v>42643</v>
      </c>
      <c r="G2714" s="76" t="s">
        <v>409</v>
      </c>
      <c r="H2714" s="76"/>
      <c r="I2714" s="76" t="s">
        <v>408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285</v>
      </c>
      <c r="F2715" s="77">
        <v>42704</v>
      </c>
      <c r="G2715" s="76" t="s">
        <v>807</v>
      </c>
      <c r="H2715" s="76"/>
      <c r="I2715" s="76" t="s">
        <v>806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285</v>
      </c>
      <c r="F2716" s="77">
        <v>42735</v>
      </c>
      <c r="G2716" s="76" t="s">
        <v>402</v>
      </c>
      <c r="H2716" s="76"/>
      <c r="I2716" s="76" t="s">
        <v>401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285</v>
      </c>
      <c r="F2717" s="77">
        <v>42766</v>
      </c>
      <c r="G2717" s="76" t="s">
        <v>398</v>
      </c>
      <c r="H2717" s="76"/>
      <c r="I2717" s="76" t="s">
        <v>397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285</v>
      </c>
      <c r="F2718" s="77">
        <v>42767</v>
      </c>
      <c r="G2718" s="76" t="s">
        <v>284</v>
      </c>
      <c r="H2718" s="76"/>
      <c r="I2718" s="76" t="s">
        <v>283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285</v>
      </c>
      <c r="F2719" s="77">
        <v>42855</v>
      </c>
      <c r="G2719" s="76" t="s">
        <v>388</v>
      </c>
      <c r="H2719" s="76"/>
      <c r="I2719" s="76" t="s">
        <v>387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637</v>
      </c>
      <c r="F2720" s="77">
        <v>42877</v>
      </c>
      <c r="G2720" s="76"/>
      <c r="H2720" s="76"/>
      <c r="I2720" s="76" t="s">
        <v>4442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637</v>
      </c>
      <c r="F2721" s="77">
        <v>42877</v>
      </c>
      <c r="G2721" s="76"/>
      <c r="H2721" s="76"/>
      <c r="I2721" s="76" t="s">
        <v>1173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637</v>
      </c>
      <c r="F2722" s="77">
        <v>43465</v>
      </c>
      <c r="G2722" s="76"/>
      <c r="H2722" s="76"/>
      <c r="I2722" s="76" t="s">
        <v>4441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637</v>
      </c>
      <c r="F2723" s="77">
        <v>43465</v>
      </c>
      <c r="G2723" s="76"/>
      <c r="H2723" s="76"/>
      <c r="I2723" s="76" t="s">
        <v>4440</v>
      </c>
      <c r="J2723" s="78">
        <v>-42.48</v>
      </c>
    </row>
    <row r="2724" spans="1:10" x14ac:dyDescent="0.25">
      <c r="A2724" s="76"/>
      <c r="B2724" s="76"/>
      <c r="C2724" s="76" t="s">
        <v>4439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4438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285</v>
      </c>
      <c r="F2726" s="77">
        <v>41608</v>
      </c>
      <c r="G2726" s="76" t="s">
        <v>483</v>
      </c>
      <c r="H2726" s="76"/>
      <c r="I2726" s="76" t="s">
        <v>482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285</v>
      </c>
      <c r="F2727" s="77">
        <v>41943</v>
      </c>
      <c r="G2727" s="76" t="s">
        <v>465</v>
      </c>
      <c r="H2727" s="76"/>
      <c r="I2727" s="76" t="s">
        <v>464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285</v>
      </c>
      <c r="F2728" s="77">
        <v>42124</v>
      </c>
      <c r="G2728" s="76" t="s">
        <v>448</v>
      </c>
      <c r="H2728" s="76"/>
      <c r="I2728" s="76" t="s">
        <v>447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296</v>
      </c>
      <c r="F2729" s="77">
        <v>42212</v>
      </c>
      <c r="G2729" s="76"/>
      <c r="H2729" s="76" t="s">
        <v>323</v>
      </c>
      <c r="I2729" s="76" t="s">
        <v>4437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285</v>
      </c>
      <c r="F2730" s="77">
        <v>42370</v>
      </c>
      <c r="G2730" s="76" t="s">
        <v>568</v>
      </c>
      <c r="H2730" s="76"/>
      <c r="I2730" s="76" t="s">
        <v>567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285</v>
      </c>
      <c r="F2731" s="77">
        <v>42794</v>
      </c>
      <c r="G2731" s="76" t="s">
        <v>395</v>
      </c>
      <c r="H2731" s="76"/>
      <c r="I2731" s="76" t="s">
        <v>394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285</v>
      </c>
      <c r="F2732" s="77">
        <v>43221</v>
      </c>
      <c r="G2732" s="76" t="s">
        <v>596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4436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4435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285</v>
      </c>
      <c r="F2735" s="77">
        <v>42490</v>
      </c>
      <c r="G2735" s="76" t="s">
        <v>423</v>
      </c>
      <c r="H2735" s="76"/>
      <c r="I2735" s="76" t="s">
        <v>422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285</v>
      </c>
      <c r="F2736" s="77">
        <v>42886</v>
      </c>
      <c r="G2736" s="76" t="s">
        <v>680</v>
      </c>
      <c r="H2736" s="76"/>
      <c r="I2736" s="76" t="s">
        <v>679</v>
      </c>
      <c r="J2736" s="78">
        <v>20</v>
      </c>
    </row>
    <row r="2737" spans="1:10" x14ac:dyDescent="0.25">
      <c r="A2737" s="76"/>
      <c r="B2737" s="76"/>
      <c r="C2737" s="76" t="s">
        <v>4434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4433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285</v>
      </c>
      <c r="F2739" s="77">
        <v>40574</v>
      </c>
      <c r="G2739" s="76" t="s">
        <v>884</v>
      </c>
      <c r="H2739" s="76"/>
      <c r="I2739" s="76" t="s">
        <v>883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285</v>
      </c>
      <c r="F2740" s="77">
        <v>40574</v>
      </c>
      <c r="G2740" s="76" t="s">
        <v>539</v>
      </c>
      <c r="H2740" s="76"/>
      <c r="I2740" s="76" t="s">
        <v>538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285</v>
      </c>
      <c r="F2741" s="77">
        <v>40602</v>
      </c>
      <c r="G2741" s="76" t="s">
        <v>838</v>
      </c>
      <c r="H2741" s="76"/>
      <c r="I2741" s="76" t="s">
        <v>837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285</v>
      </c>
      <c r="F2742" s="77">
        <v>40633</v>
      </c>
      <c r="G2742" s="76" t="s">
        <v>535</v>
      </c>
      <c r="H2742" s="76"/>
      <c r="I2742" s="76" t="s">
        <v>534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285</v>
      </c>
      <c r="F2743" s="77">
        <v>40694</v>
      </c>
      <c r="G2743" s="76" t="s">
        <v>593</v>
      </c>
      <c r="H2743" s="76"/>
      <c r="I2743" s="76" t="s">
        <v>592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285</v>
      </c>
      <c r="F2744" s="77">
        <v>40694</v>
      </c>
      <c r="G2744" s="76" t="s">
        <v>877</v>
      </c>
      <c r="H2744" s="76"/>
      <c r="I2744" s="76" t="s">
        <v>876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285</v>
      </c>
      <c r="F2745" s="77">
        <v>40724</v>
      </c>
      <c r="G2745" s="76" t="s">
        <v>533</v>
      </c>
      <c r="H2745" s="76"/>
      <c r="I2745" s="76" t="s">
        <v>532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285</v>
      </c>
      <c r="F2746" s="77">
        <v>40877</v>
      </c>
      <c r="G2746" s="76" t="s">
        <v>289</v>
      </c>
      <c r="H2746" s="76"/>
      <c r="I2746" s="76" t="s">
        <v>288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285</v>
      </c>
      <c r="F2747" s="77">
        <v>40939</v>
      </c>
      <c r="G2747" s="76" t="s">
        <v>525</v>
      </c>
      <c r="H2747" s="76"/>
      <c r="I2747" s="76" t="s">
        <v>524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285</v>
      </c>
      <c r="F2748" s="77">
        <v>41029</v>
      </c>
      <c r="G2748" s="76" t="s">
        <v>519</v>
      </c>
      <c r="H2748" s="76"/>
      <c r="I2748" s="76" t="s">
        <v>518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285</v>
      </c>
      <c r="F2749" s="77">
        <v>41182</v>
      </c>
      <c r="G2749" s="76" t="s">
        <v>509</v>
      </c>
      <c r="H2749" s="76"/>
      <c r="I2749" s="76" t="s">
        <v>508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285</v>
      </c>
      <c r="F2750" s="77">
        <v>41243</v>
      </c>
      <c r="G2750" s="76" t="s">
        <v>505</v>
      </c>
      <c r="H2750" s="76"/>
      <c r="I2750" s="76" t="s">
        <v>504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285</v>
      </c>
      <c r="F2751" s="77">
        <v>41305</v>
      </c>
      <c r="G2751" s="76" t="s">
        <v>501</v>
      </c>
      <c r="H2751" s="76"/>
      <c r="I2751" s="76" t="s">
        <v>500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285</v>
      </c>
      <c r="F2752" s="77">
        <v>41333</v>
      </c>
      <c r="G2752" s="76" t="s">
        <v>499</v>
      </c>
      <c r="H2752" s="76"/>
      <c r="I2752" s="76" t="s">
        <v>498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285</v>
      </c>
      <c r="F2753" s="77">
        <v>41425</v>
      </c>
      <c r="G2753" s="76" t="s">
        <v>493</v>
      </c>
      <c r="H2753" s="76"/>
      <c r="I2753" s="76" t="s">
        <v>492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285</v>
      </c>
      <c r="F2754" s="77">
        <v>41486</v>
      </c>
      <c r="G2754" s="76" t="s">
        <v>591</v>
      </c>
      <c r="H2754" s="76"/>
      <c r="I2754" s="76" t="s">
        <v>590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285</v>
      </c>
      <c r="F2755" s="77">
        <v>41578</v>
      </c>
      <c r="G2755" s="76" t="s">
        <v>485</v>
      </c>
      <c r="H2755" s="76"/>
      <c r="I2755" s="76" t="s">
        <v>484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285</v>
      </c>
      <c r="F2756" s="77">
        <v>41670</v>
      </c>
      <c r="G2756" s="76" t="s">
        <v>587</v>
      </c>
      <c r="H2756" s="76"/>
      <c r="I2756" s="76" t="s">
        <v>586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285</v>
      </c>
      <c r="F2757" s="77">
        <v>41882</v>
      </c>
      <c r="G2757" s="76" t="s">
        <v>467</v>
      </c>
      <c r="H2757" s="76"/>
      <c r="I2757" s="76" t="s">
        <v>466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285</v>
      </c>
      <c r="F2758" s="77">
        <v>41943</v>
      </c>
      <c r="G2758" s="76" t="s">
        <v>465</v>
      </c>
      <c r="H2758" s="76"/>
      <c r="I2758" s="76" t="s">
        <v>464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285</v>
      </c>
      <c r="F2759" s="77">
        <v>42036</v>
      </c>
      <c r="G2759" s="76" t="s">
        <v>1779</v>
      </c>
      <c r="H2759" s="76"/>
      <c r="I2759" s="76" t="s">
        <v>4432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285</v>
      </c>
      <c r="F2760" s="77">
        <v>42247</v>
      </c>
      <c r="G2760" s="76" t="s">
        <v>440</v>
      </c>
      <c r="H2760" s="76"/>
      <c r="I2760" s="76" t="s">
        <v>439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285</v>
      </c>
      <c r="F2761" s="77">
        <v>42308</v>
      </c>
      <c r="G2761" s="76" t="s">
        <v>436</v>
      </c>
      <c r="H2761" s="76"/>
      <c r="I2761" s="76" t="s">
        <v>435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285</v>
      </c>
      <c r="F2762" s="77">
        <v>42338</v>
      </c>
      <c r="G2762" s="76" t="s">
        <v>434</v>
      </c>
      <c r="H2762" s="76"/>
      <c r="I2762" s="76" t="s">
        <v>433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285</v>
      </c>
      <c r="F2763" s="77">
        <v>42370</v>
      </c>
      <c r="G2763" s="76" t="s">
        <v>568</v>
      </c>
      <c r="H2763" s="76"/>
      <c r="I2763" s="76" t="s">
        <v>567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285</v>
      </c>
      <c r="F2764" s="77">
        <v>42855</v>
      </c>
      <c r="G2764" s="76" t="s">
        <v>388</v>
      </c>
      <c r="H2764" s="76"/>
      <c r="I2764" s="76" t="s">
        <v>387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276</v>
      </c>
      <c r="F2765" s="77">
        <v>42998</v>
      </c>
      <c r="G2765" s="76" t="s">
        <v>4431</v>
      </c>
      <c r="H2765" s="76" t="s">
        <v>4430</v>
      </c>
      <c r="I2765" s="76" t="s">
        <v>1579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276</v>
      </c>
      <c r="F2766" s="77">
        <v>42998</v>
      </c>
      <c r="G2766" s="76" t="s">
        <v>4431</v>
      </c>
      <c r="H2766" s="76" t="s">
        <v>4430</v>
      </c>
      <c r="I2766" s="76" t="s">
        <v>915</v>
      </c>
      <c r="J2766" s="78">
        <v>-1.3</v>
      </c>
    </row>
    <row r="2767" spans="1:10" x14ac:dyDescent="0.25">
      <c r="A2767" s="76"/>
      <c r="B2767" s="76"/>
      <c r="C2767" s="76" t="s">
        <v>4429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4428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285</v>
      </c>
      <c r="F2769" s="77">
        <v>40179</v>
      </c>
      <c r="G2769" s="76" t="s">
        <v>896</v>
      </c>
      <c r="H2769" s="76"/>
      <c r="I2769" s="76" t="s">
        <v>895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285</v>
      </c>
      <c r="F2770" s="77">
        <v>40237</v>
      </c>
      <c r="G2770" s="76" t="s">
        <v>892</v>
      </c>
      <c r="H2770" s="76"/>
      <c r="I2770" s="76" t="s">
        <v>891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285</v>
      </c>
      <c r="F2771" s="77">
        <v>40268</v>
      </c>
      <c r="G2771" s="76" t="s">
        <v>944</v>
      </c>
      <c r="H2771" s="76"/>
      <c r="I2771" s="76" t="s">
        <v>943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285</v>
      </c>
      <c r="F2772" s="77">
        <v>40298</v>
      </c>
      <c r="G2772" s="76" t="s">
        <v>890</v>
      </c>
      <c r="H2772" s="76"/>
      <c r="I2772" s="76" t="s">
        <v>889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285</v>
      </c>
      <c r="F2773" s="77">
        <v>40329</v>
      </c>
      <c r="G2773" s="76" t="s">
        <v>942</v>
      </c>
      <c r="H2773" s="76"/>
      <c r="I2773" s="76" t="s">
        <v>941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285</v>
      </c>
      <c r="F2774" s="77">
        <v>40359</v>
      </c>
      <c r="G2774" s="76" t="s">
        <v>1140</v>
      </c>
      <c r="H2774" s="76"/>
      <c r="I2774" s="76" t="s">
        <v>1139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285</v>
      </c>
      <c r="F2775" s="77">
        <v>40390</v>
      </c>
      <c r="G2775" s="76" t="s">
        <v>940</v>
      </c>
      <c r="H2775" s="76"/>
      <c r="I2775" s="76" t="s">
        <v>939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285</v>
      </c>
      <c r="F2776" s="77">
        <v>40421</v>
      </c>
      <c r="G2776" s="76" t="s">
        <v>1255</v>
      </c>
      <c r="H2776" s="76"/>
      <c r="I2776" s="76" t="s">
        <v>1254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285</v>
      </c>
      <c r="F2777" s="77">
        <v>40451</v>
      </c>
      <c r="G2777" s="76" t="s">
        <v>888</v>
      </c>
      <c r="H2777" s="76"/>
      <c r="I2777" s="76" t="s">
        <v>887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285</v>
      </c>
      <c r="F2778" s="77">
        <v>40451</v>
      </c>
      <c r="G2778" s="76" t="s">
        <v>1148</v>
      </c>
      <c r="H2778" s="76"/>
      <c r="I2778" s="76" t="s">
        <v>1147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285</v>
      </c>
      <c r="F2779" s="77">
        <v>40482</v>
      </c>
      <c r="G2779" s="76" t="s">
        <v>886</v>
      </c>
      <c r="H2779" s="76"/>
      <c r="I2779" s="76" t="s">
        <v>885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285</v>
      </c>
      <c r="F2780" s="77">
        <v>40602</v>
      </c>
      <c r="G2780" s="76" t="s">
        <v>838</v>
      </c>
      <c r="H2780" s="76"/>
      <c r="I2780" s="76" t="s">
        <v>837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285</v>
      </c>
      <c r="F2781" s="77">
        <v>40633</v>
      </c>
      <c r="G2781" s="76" t="s">
        <v>535</v>
      </c>
      <c r="H2781" s="76"/>
      <c r="I2781" s="76" t="s">
        <v>534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285</v>
      </c>
      <c r="F2782" s="77">
        <v>40663</v>
      </c>
      <c r="G2782" s="76" t="s">
        <v>836</v>
      </c>
      <c r="H2782" s="76"/>
      <c r="I2782" s="76" t="s">
        <v>835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285</v>
      </c>
      <c r="F2783" s="77">
        <v>40694</v>
      </c>
      <c r="G2783" s="76" t="s">
        <v>593</v>
      </c>
      <c r="H2783" s="76"/>
      <c r="I2783" s="76" t="s">
        <v>592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285</v>
      </c>
      <c r="F2784" s="77">
        <v>40724</v>
      </c>
      <c r="G2784" s="76" t="s">
        <v>533</v>
      </c>
      <c r="H2784" s="76"/>
      <c r="I2784" s="76" t="s">
        <v>532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285</v>
      </c>
      <c r="F2785" s="77">
        <v>40755</v>
      </c>
      <c r="G2785" s="76" t="s">
        <v>531</v>
      </c>
      <c r="H2785" s="76"/>
      <c r="I2785" s="76" t="s">
        <v>530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285</v>
      </c>
      <c r="F2786" s="77">
        <v>40877</v>
      </c>
      <c r="G2786" s="76" t="s">
        <v>289</v>
      </c>
      <c r="H2786" s="76"/>
      <c r="I2786" s="76" t="s">
        <v>288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285</v>
      </c>
      <c r="F2787" s="77">
        <v>40877</v>
      </c>
      <c r="G2787" s="76" t="s">
        <v>529</v>
      </c>
      <c r="H2787" s="76"/>
      <c r="I2787" s="76" t="s">
        <v>528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285</v>
      </c>
      <c r="F2788" s="77">
        <v>40908</v>
      </c>
      <c r="G2788" s="76" t="s">
        <v>2997</v>
      </c>
      <c r="H2788" s="76"/>
      <c r="I2788" s="76" t="s">
        <v>2996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285</v>
      </c>
      <c r="F2789" s="77">
        <v>40939</v>
      </c>
      <c r="G2789" s="76" t="s">
        <v>525</v>
      </c>
      <c r="H2789" s="76"/>
      <c r="I2789" s="76" t="s">
        <v>524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285</v>
      </c>
      <c r="F2790" s="77">
        <v>40968</v>
      </c>
      <c r="G2790" s="76" t="s">
        <v>523</v>
      </c>
      <c r="H2790" s="76"/>
      <c r="I2790" s="76" t="s">
        <v>522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285</v>
      </c>
      <c r="F2791" s="77">
        <v>40999</v>
      </c>
      <c r="G2791" s="76" t="s">
        <v>521</v>
      </c>
      <c r="H2791" s="76"/>
      <c r="I2791" s="76" t="s">
        <v>520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285</v>
      </c>
      <c r="F2792" s="77">
        <v>40999</v>
      </c>
      <c r="G2792" s="76" t="s">
        <v>626</v>
      </c>
      <c r="H2792" s="76"/>
      <c r="I2792" s="76" t="s">
        <v>625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285</v>
      </c>
      <c r="F2793" s="77">
        <v>41060</v>
      </c>
      <c r="G2793" s="76" t="s">
        <v>515</v>
      </c>
      <c r="H2793" s="76"/>
      <c r="I2793" s="76" t="s">
        <v>514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285</v>
      </c>
      <c r="F2794" s="77">
        <v>41121</v>
      </c>
      <c r="G2794" s="76" t="s">
        <v>513</v>
      </c>
      <c r="H2794" s="76"/>
      <c r="I2794" s="76" t="s">
        <v>512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285</v>
      </c>
      <c r="F2795" s="77">
        <v>41121</v>
      </c>
      <c r="G2795" s="76" t="s">
        <v>1008</v>
      </c>
      <c r="H2795" s="76"/>
      <c r="I2795" s="76" t="s">
        <v>1007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285</v>
      </c>
      <c r="F2796" s="77">
        <v>41152</v>
      </c>
      <c r="G2796" s="76" t="s">
        <v>511</v>
      </c>
      <c r="H2796" s="76"/>
      <c r="I2796" s="76" t="s">
        <v>510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285</v>
      </c>
      <c r="F2797" s="77">
        <v>41182</v>
      </c>
      <c r="G2797" s="76" t="s">
        <v>509</v>
      </c>
      <c r="H2797" s="76"/>
      <c r="I2797" s="76" t="s">
        <v>508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285</v>
      </c>
      <c r="F2798" s="77">
        <v>41213</v>
      </c>
      <c r="G2798" s="76" t="s">
        <v>507</v>
      </c>
      <c r="H2798" s="76"/>
      <c r="I2798" s="76" t="s">
        <v>506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285</v>
      </c>
      <c r="F2799" s="77">
        <v>41243</v>
      </c>
      <c r="G2799" s="76" t="s">
        <v>505</v>
      </c>
      <c r="H2799" s="76"/>
      <c r="I2799" s="76" t="s">
        <v>504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285</v>
      </c>
      <c r="F2800" s="77">
        <v>41305</v>
      </c>
      <c r="G2800" s="76" t="s">
        <v>501</v>
      </c>
      <c r="H2800" s="76"/>
      <c r="I2800" s="76" t="s">
        <v>500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285</v>
      </c>
      <c r="F2801" s="77">
        <v>41333</v>
      </c>
      <c r="G2801" s="76" t="s">
        <v>499</v>
      </c>
      <c r="H2801" s="76"/>
      <c r="I2801" s="76" t="s">
        <v>498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285</v>
      </c>
      <c r="F2802" s="77">
        <v>41364</v>
      </c>
      <c r="G2802" s="76" t="s">
        <v>497</v>
      </c>
      <c r="H2802" s="76"/>
      <c r="I2802" s="76" t="s">
        <v>496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285</v>
      </c>
      <c r="F2803" s="77">
        <v>41394</v>
      </c>
      <c r="G2803" s="76" t="s">
        <v>495</v>
      </c>
      <c r="H2803" s="76"/>
      <c r="I2803" s="76" t="s">
        <v>494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285</v>
      </c>
      <c r="F2804" s="77">
        <v>41425</v>
      </c>
      <c r="G2804" s="76" t="s">
        <v>493</v>
      </c>
      <c r="H2804" s="76"/>
      <c r="I2804" s="76" t="s">
        <v>492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285</v>
      </c>
      <c r="F2805" s="77">
        <v>41455</v>
      </c>
      <c r="G2805" s="76" t="s">
        <v>491</v>
      </c>
      <c r="H2805" s="76"/>
      <c r="I2805" s="76" t="s">
        <v>490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285</v>
      </c>
      <c r="F2806" s="77">
        <v>41486</v>
      </c>
      <c r="G2806" s="76" t="s">
        <v>591</v>
      </c>
      <c r="H2806" s="76"/>
      <c r="I2806" s="76" t="s">
        <v>590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285</v>
      </c>
      <c r="F2807" s="77">
        <v>41486</v>
      </c>
      <c r="G2807" s="76" t="s">
        <v>1233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285</v>
      </c>
      <c r="F2808" s="77">
        <v>41517</v>
      </c>
      <c r="G2808" s="76" t="s">
        <v>489</v>
      </c>
      <c r="H2808" s="76"/>
      <c r="I2808" s="76" t="s">
        <v>488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285</v>
      </c>
      <c r="F2809" s="77">
        <v>41517</v>
      </c>
      <c r="G2809" s="76" t="s">
        <v>1006</v>
      </c>
      <c r="H2809" s="76"/>
      <c r="I2809" s="76" t="s">
        <v>1005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285</v>
      </c>
      <c r="F2810" s="77">
        <v>41578</v>
      </c>
      <c r="G2810" s="76" t="s">
        <v>485</v>
      </c>
      <c r="H2810" s="76"/>
      <c r="I2810" s="76" t="s">
        <v>484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285</v>
      </c>
      <c r="F2811" s="77">
        <v>41608</v>
      </c>
      <c r="G2811" s="76" t="s">
        <v>483</v>
      </c>
      <c r="H2811" s="76"/>
      <c r="I2811" s="76" t="s">
        <v>482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285</v>
      </c>
      <c r="F2812" s="77">
        <v>41639</v>
      </c>
      <c r="G2812" s="76" t="s">
        <v>756</v>
      </c>
      <c r="H2812" s="76"/>
      <c r="I2812" s="76" t="s">
        <v>755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285</v>
      </c>
      <c r="F2813" s="77">
        <v>41641</v>
      </c>
      <c r="G2813" s="76" t="s">
        <v>4427</v>
      </c>
      <c r="H2813" s="76"/>
      <c r="I2813" s="76" t="s">
        <v>1597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285</v>
      </c>
      <c r="F2814" s="77">
        <v>41670</v>
      </c>
      <c r="G2814" s="76" t="s">
        <v>587</v>
      </c>
      <c r="H2814" s="76"/>
      <c r="I2814" s="76" t="s">
        <v>586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285</v>
      </c>
      <c r="F2815" s="77">
        <v>41677</v>
      </c>
      <c r="G2815" s="76" t="s">
        <v>4426</v>
      </c>
      <c r="H2815" s="76"/>
      <c r="I2815" s="76" t="s">
        <v>1597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285</v>
      </c>
      <c r="F2816" s="77">
        <v>41698</v>
      </c>
      <c r="G2816" s="76" t="s">
        <v>477</v>
      </c>
      <c r="H2816" s="76"/>
      <c r="I2816" s="76" t="s">
        <v>476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285</v>
      </c>
      <c r="F2817" s="77">
        <v>41729</v>
      </c>
      <c r="G2817" s="76" t="s">
        <v>473</v>
      </c>
      <c r="H2817" s="76"/>
      <c r="I2817" s="76" t="s">
        <v>472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285</v>
      </c>
      <c r="F2818" s="77">
        <v>41759</v>
      </c>
      <c r="G2818" s="76" t="s">
        <v>471</v>
      </c>
      <c r="H2818" s="76"/>
      <c r="I2818" s="76" t="s">
        <v>470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446</v>
      </c>
      <c r="F2819" s="77">
        <v>41764</v>
      </c>
      <c r="G2819" s="76"/>
      <c r="H2819" s="76" t="s">
        <v>3258</v>
      </c>
      <c r="I2819" s="76" t="s">
        <v>3930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285</v>
      </c>
      <c r="F2820" s="77">
        <v>41764</v>
      </c>
      <c r="G2820" s="76" t="s">
        <v>3057</v>
      </c>
      <c r="H2820" s="76"/>
      <c r="I2820" s="76" t="s">
        <v>3056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285</v>
      </c>
      <c r="F2821" s="77">
        <v>41790</v>
      </c>
      <c r="G2821" s="76" t="s">
        <v>570</v>
      </c>
      <c r="H2821" s="76"/>
      <c r="I2821" s="76" t="s">
        <v>569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296</v>
      </c>
      <c r="F2822" s="77">
        <v>41792</v>
      </c>
      <c r="G2822" s="76"/>
      <c r="H2822" s="76" t="s">
        <v>323</v>
      </c>
      <c r="I2822" s="76" t="s">
        <v>4425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296</v>
      </c>
      <c r="F2823" s="77">
        <v>41820</v>
      </c>
      <c r="G2823" s="76"/>
      <c r="H2823" s="76" t="s">
        <v>323</v>
      </c>
      <c r="I2823" s="76" t="s">
        <v>860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285</v>
      </c>
      <c r="F2824" s="77">
        <v>41820</v>
      </c>
      <c r="G2824" s="76" t="s">
        <v>1368</v>
      </c>
      <c r="H2824" s="76"/>
      <c r="I2824" s="76" t="s">
        <v>4424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285</v>
      </c>
      <c r="F2825" s="77">
        <v>41851</v>
      </c>
      <c r="G2825" s="76" t="s">
        <v>469</v>
      </c>
      <c r="H2825" s="76"/>
      <c r="I2825" s="76" t="s">
        <v>468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446</v>
      </c>
      <c r="F2826" s="77">
        <v>41869</v>
      </c>
      <c r="G2826" s="76"/>
      <c r="H2826" s="76" t="s">
        <v>2425</v>
      </c>
      <c r="I2826" s="76" t="s">
        <v>4423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285</v>
      </c>
      <c r="F2827" s="77">
        <v>41882</v>
      </c>
      <c r="G2827" s="76" t="s">
        <v>467</v>
      </c>
      <c r="H2827" s="76"/>
      <c r="I2827" s="76" t="s">
        <v>466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285</v>
      </c>
      <c r="F2828" s="77">
        <v>41943</v>
      </c>
      <c r="G2828" s="76" t="s">
        <v>465</v>
      </c>
      <c r="H2828" s="76"/>
      <c r="I2828" s="76" t="s">
        <v>464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296</v>
      </c>
      <c r="F2829" s="77">
        <v>41953</v>
      </c>
      <c r="G2829" s="76"/>
      <c r="H2829" s="76" t="s">
        <v>323</v>
      </c>
      <c r="I2829" s="76" t="s">
        <v>3052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285</v>
      </c>
      <c r="F2830" s="77">
        <v>41973</v>
      </c>
      <c r="G2830" s="76" t="s">
        <v>462</v>
      </c>
      <c r="H2830" s="76"/>
      <c r="I2830" s="76" t="s">
        <v>461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285</v>
      </c>
      <c r="F2831" s="77">
        <v>42004</v>
      </c>
      <c r="G2831" s="76" t="s">
        <v>4422</v>
      </c>
      <c r="H2831" s="76"/>
      <c r="I2831" s="76" t="s">
        <v>4421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296</v>
      </c>
      <c r="F2832" s="77">
        <v>42016</v>
      </c>
      <c r="G2832" s="76"/>
      <c r="H2832" s="76" t="s">
        <v>4420</v>
      </c>
      <c r="I2832" s="76" t="s">
        <v>4419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285</v>
      </c>
      <c r="F2833" s="77">
        <v>42035</v>
      </c>
      <c r="G2833" s="76" t="s">
        <v>754</v>
      </c>
      <c r="H2833" s="76"/>
      <c r="I2833" s="76" t="s">
        <v>753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285</v>
      </c>
      <c r="F2834" s="77">
        <v>42063</v>
      </c>
      <c r="G2834" s="76" t="s">
        <v>457</v>
      </c>
      <c r="H2834" s="76"/>
      <c r="I2834" s="76" t="s">
        <v>456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285</v>
      </c>
      <c r="F2835" s="77">
        <v>42094</v>
      </c>
      <c r="G2835" s="76" t="s">
        <v>452</v>
      </c>
      <c r="H2835" s="76"/>
      <c r="I2835" s="76" t="s">
        <v>451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285</v>
      </c>
      <c r="F2836" s="77">
        <v>42124</v>
      </c>
      <c r="G2836" s="76" t="s">
        <v>448</v>
      </c>
      <c r="H2836" s="76"/>
      <c r="I2836" s="76" t="s">
        <v>447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285</v>
      </c>
      <c r="F2837" s="77">
        <v>42155</v>
      </c>
      <c r="G2837" s="76" t="s">
        <v>752</v>
      </c>
      <c r="H2837" s="76"/>
      <c r="I2837" s="76" t="s">
        <v>751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285</v>
      </c>
      <c r="F2838" s="77">
        <v>42185</v>
      </c>
      <c r="G2838" s="76" t="s">
        <v>443</v>
      </c>
      <c r="H2838" s="76"/>
      <c r="I2838" s="76" t="s">
        <v>442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285</v>
      </c>
      <c r="F2839" s="77">
        <v>42216</v>
      </c>
      <c r="G2839" s="76" t="s">
        <v>927</v>
      </c>
      <c r="H2839" s="76"/>
      <c r="I2839" s="76" t="s">
        <v>926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285</v>
      </c>
      <c r="F2840" s="77">
        <v>42247</v>
      </c>
      <c r="G2840" s="76" t="s">
        <v>440</v>
      </c>
      <c r="H2840" s="76"/>
      <c r="I2840" s="76" t="s">
        <v>439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285</v>
      </c>
      <c r="F2841" s="77">
        <v>42264</v>
      </c>
      <c r="G2841" s="76" t="s">
        <v>2167</v>
      </c>
      <c r="H2841" s="76"/>
      <c r="I2841" s="76" t="s">
        <v>2166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285</v>
      </c>
      <c r="F2842" s="77">
        <v>42277</v>
      </c>
      <c r="G2842" s="76" t="s">
        <v>438</v>
      </c>
      <c r="H2842" s="76"/>
      <c r="I2842" s="76" t="s">
        <v>437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296</v>
      </c>
      <c r="F2843" s="77">
        <v>42293</v>
      </c>
      <c r="G2843" s="76"/>
      <c r="H2843" s="76" t="s">
        <v>4418</v>
      </c>
      <c r="I2843" s="76" t="s">
        <v>4417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285</v>
      </c>
      <c r="F2844" s="77">
        <v>42308</v>
      </c>
      <c r="G2844" s="76" t="s">
        <v>436</v>
      </c>
      <c r="H2844" s="76"/>
      <c r="I2844" s="76" t="s">
        <v>435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285</v>
      </c>
      <c r="F2845" s="77">
        <v>42338</v>
      </c>
      <c r="G2845" s="76" t="s">
        <v>434</v>
      </c>
      <c r="H2845" s="76"/>
      <c r="I2845" s="76" t="s">
        <v>433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285</v>
      </c>
      <c r="F2846" s="77">
        <v>42369</v>
      </c>
      <c r="G2846" s="76" t="s">
        <v>432</v>
      </c>
      <c r="H2846" s="76"/>
      <c r="I2846" s="76" t="s">
        <v>431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285</v>
      </c>
      <c r="F2847" s="77">
        <v>42369</v>
      </c>
      <c r="G2847" s="76" t="s">
        <v>4416</v>
      </c>
      <c r="H2847" s="76"/>
      <c r="I2847" s="76" t="s">
        <v>4415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296</v>
      </c>
      <c r="F2848" s="77">
        <v>42411</v>
      </c>
      <c r="G2848" s="76"/>
      <c r="H2848" s="76" t="s">
        <v>266</v>
      </c>
      <c r="I2848" s="76" t="s">
        <v>4414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285</v>
      </c>
      <c r="F2849" s="77">
        <v>42429</v>
      </c>
      <c r="G2849" s="76" t="s">
        <v>427</v>
      </c>
      <c r="H2849" s="76"/>
      <c r="I2849" s="76" t="s">
        <v>394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637</v>
      </c>
      <c r="F2850" s="77">
        <v>42432</v>
      </c>
      <c r="G2850" s="76"/>
      <c r="H2850" s="76"/>
      <c r="I2850" s="76" t="s">
        <v>4413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285</v>
      </c>
      <c r="F2851" s="77">
        <v>42460</v>
      </c>
      <c r="G2851" s="76" t="s">
        <v>426</v>
      </c>
      <c r="H2851" s="76"/>
      <c r="I2851" s="76" t="s">
        <v>425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285</v>
      </c>
      <c r="F2852" s="77">
        <v>42490</v>
      </c>
      <c r="G2852" s="76" t="s">
        <v>423</v>
      </c>
      <c r="H2852" s="76"/>
      <c r="I2852" s="76" t="s">
        <v>422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285</v>
      </c>
      <c r="F2853" s="77">
        <v>42521</v>
      </c>
      <c r="G2853" s="76" t="s">
        <v>420</v>
      </c>
      <c r="H2853" s="76"/>
      <c r="I2853" s="76" t="s">
        <v>419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285</v>
      </c>
      <c r="F2854" s="77">
        <v>42551</v>
      </c>
      <c r="G2854" s="76" t="s">
        <v>418</v>
      </c>
      <c r="H2854" s="76"/>
      <c r="I2854" s="76" t="s">
        <v>417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285</v>
      </c>
      <c r="F2855" s="77">
        <v>42580</v>
      </c>
      <c r="G2855" s="76" t="s">
        <v>4412</v>
      </c>
      <c r="H2855" s="76" t="s">
        <v>4411</v>
      </c>
      <c r="I2855" s="76" t="s">
        <v>4410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285</v>
      </c>
      <c r="F2856" s="77">
        <v>42582</v>
      </c>
      <c r="G2856" s="76" t="s">
        <v>415</v>
      </c>
      <c r="H2856" s="76"/>
      <c r="I2856" s="76" t="s">
        <v>414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285</v>
      </c>
      <c r="F2857" s="77">
        <v>42613</v>
      </c>
      <c r="G2857" s="76" t="s">
        <v>413</v>
      </c>
      <c r="H2857" s="76"/>
      <c r="I2857" s="76" t="s">
        <v>412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285</v>
      </c>
      <c r="F2858" s="77">
        <v>42621</v>
      </c>
      <c r="G2858" s="76" t="s">
        <v>4409</v>
      </c>
      <c r="H2858" s="76" t="s">
        <v>4337</v>
      </c>
      <c r="I2858" s="76" t="s">
        <v>1588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285</v>
      </c>
      <c r="F2859" s="77">
        <v>42643</v>
      </c>
      <c r="G2859" s="76" t="s">
        <v>409</v>
      </c>
      <c r="H2859" s="76"/>
      <c r="I2859" s="76" t="s">
        <v>408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285</v>
      </c>
      <c r="F2860" s="77">
        <v>42675</v>
      </c>
      <c r="G2860" s="76" t="s">
        <v>406</v>
      </c>
      <c r="H2860" s="76"/>
      <c r="I2860" s="76" t="s">
        <v>405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285</v>
      </c>
      <c r="F2861" s="77">
        <v>42704</v>
      </c>
      <c r="G2861" s="76" t="s">
        <v>807</v>
      </c>
      <c r="H2861" s="76"/>
      <c r="I2861" s="76" t="s">
        <v>806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285</v>
      </c>
      <c r="F2862" s="77">
        <v>42735</v>
      </c>
      <c r="G2862" s="76" t="s">
        <v>402</v>
      </c>
      <c r="H2862" s="76"/>
      <c r="I2862" s="76" t="s">
        <v>401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285</v>
      </c>
      <c r="F2863" s="77">
        <v>42766</v>
      </c>
      <c r="G2863" s="76" t="s">
        <v>398</v>
      </c>
      <c r="H2863" s="76"/>
      <c r="I2863" s="76" t="s">
        <v>397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285</v>
      </c>
      <c r="F2864" s="77">
        <v>42775</v>
      </c>
      <c r="G2864" s="76" t="s">
        <v>856</v>
      </c>
      <c r="H2864" s="76" t="s">
        <v>844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285</v>
      </c>
      <c r="F2865" s="77">
        <v>42794</v>
      </c>
      <c r="G2865" s="76" t="s">
        <v>395</v>
      </c>
      <c r="H2865" s="76"/>
      <c r="I2865" s="76" t="s">
        <v>394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285</v>
      </c>
      <c r="F2866" s="77">
        <v>42825</v>
      </c>
      <c r="G2866" s="76" t="s">
        <v>391</v>
      </c>
      <c r="H2866" s="76"/>
      <c r="I2866" s="76" t="s">
        <v>390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285</v>
      </c>
      <c r="F2867" s="77">
        <v>42855</v>
      </c>
      <c r="G2867" s="76" t="s">
        <v>388</v>
      </c>
      <c r="H2867" s="76"/>
      <c r="I2867" s="76" t="s">
        <v>387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285</v>
      </c>
      <c r="F2868" s="77">
        <v>42856</v>
      </c>
      <c r="G2868" s="76" t="s">
        <v>4408</v>
      </c>
      <c r="H2868" s="76"/>
      <c r="I2868" s="76" t="s">
        <v>4407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285</v>
      </c>
      <c r="F2869" s="77">
        <v>42886</v>
      </c>
      <c r="G2869" s="76" t="s">
        <v>680</v>
      </c>
      <c r="H2869" s="76"/>
      <c r="I2869" s="76" t="s">
        <v>679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276</v>
      </c>
      <c r="F2870" s="77">
        <v>42907</v>
      </c>
      <c r="G2870" s="76"/>
      <c r="H2870" s="76" t="s">
        <v>4374</v>
      </c>
      <c r="I2870" s="76" t="s">
        <v>4373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276</v>
      </c>
      <c r="F2871" s="77">
        <v>42985</v>
      </c>
      <c r="G2871" s="76" t="s">
        <v>4406</v>
      </c>
      <c r="H2871" s="76" t="s">
        <v>4391</v>
      </c>
      <c r="I2871" s="76" t="s">
        <v>4405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276</v>
      </c>
      <c r="F2872" s="77">
        <v>43003</v>
      </c>
      <c r="G2872" s="76" t="s">
        <v>4404</v>
      </c>
      <c r="H2872" s="76" t="s">
        <v>4403</v>
      </c>
      <c r="I2872" s="76" t="s">
        <v>1579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276</v>
      </c>
      <c r="F2873" s="77">
        <v>43003</v>
      </c>
      <c r="G2873" s="76" t="s">
        <v>4404</v>
      </c>
      <c r="H2873" s="76" t="s">
        <v>4403</v>
      </c>
      <c r="I2873" s="76" t="s">
        <v>320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276</v>
      </c>
      <c r="F2874" s="77">
        <v>43008</v>
      </c>
      <c r="G2874" s="76" t="s">
        <v>4402</v>
      </c>
      <c r="H2874" s="76" t="s">
        <v>4399</v>
      </c>
      <c r="I2874" s="76" t="s">
        <v>4401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1187</v>
      </c>
      <c r="F2875" s="77">
        <v>43009</v>
      </c>
      <c r="G2875" s="76" t="s">
        <v>4400</v>
      </c>
      <c r="H2875" s="76" t="s">
        <v>4399</v>
      </c>
      <c r="I2875" s="76" t="s">
        <v>4398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276</v>
      </c>
      <c r="F2876" s="77">
        <v>43019</v>
      </c>
      <c r="G2876" s="76" t="s">
        <v>4396</v>
      </c>
      <c r="H2876" s="76" t="s">
        <v>4395</v>
      </c>
      <c r="I2876" s="76" t="s">
        <v>4397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276</v>
      </c>
      <c r="F2877" s="77">
        <v>43019</v>
      </c>
      <c r="G2877" s="76" t="s">
        <v>4396</v>
      </c>
      <c r="H2877" s="76" t="s">
        <v>4395</v>
      </c>
      <c r="I2877" s="76" t="s">
        <v>320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276</v>
      </c>
      <c r="F2878" s="77">
        <v>43040</v>
      </c>
      <c r="G2878" s="76" t="s">
        <v>4394</v>
      </c>
      <c r="H2878" s="76" t="s">
        <v>266</v>
      </c>
      <c r="I2878" s="76" t="s">
        <v>4393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276</v>
      </c>
      <c r="F2879" s="77">
        <v>43084</v>
      </c>
      <c r="G2879" s="76" t="s">
        <v>4392</v>
      </c>
      <c r="H2879" s="76" t="s">
        <v>4391</v>
      </c>
      <c r="I2879" s="76" t="s">
        <v>4390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285</v>
      </c>
      <c r="F2880" s="77">
        <v>43133</v>
      </c>
      <c r="G2880" s="76" t="s">
        <v>849</v>
      </c>
      <c r="H2880" s="76"/>
      <c r="I2880" s="76" t="s">
        <v>848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276</v>
      </c>
      <c r="F2881" s="77">
        <v>43199</v>
      </c>
      <c r="G2881" s="76" t="s">
        <v>4386</v>
      </c>
      <c r="H2881" s="76" t="s">
        <v>268</v>
      </c>
      <c r="I2881" s="76" t="s">
        <v>4389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276</v>
      </c>
      <c r="F2882" s="77">
        <v>43199</v>
      </c>
      <c r="G2882" s="76" t="s">
        <v>4388</v>
      </c>
      <c r="H2882" s="76" t="s">
        <v>3792</v>
      </c>
      <c r="I2882" s="76" t="s">
        <v>4387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276</v>
      </c>
      <c r="F2883" s="77">
        <v>43199</v>
      </c>
      <c r="G2883" s="76" t="s">
        <v>4386</v>
      </c>
      <c r="H2883" s="76" t="s">
        <v>268</v>
      </c>
      <c r="I2883" s="76" t="s">
        <v>320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276</v>
      </c>
      <c r="F2884" s="77">
        <v>43200</v>
      </c>
      <c r="G2884" s="76" t="s">
        <v>4385</v>
      </c>
      <c r="H2884" s="76" t="s">
        <v>4384</v>
      </c>
      <c r="I2884" s="76" t="s">
        <v>4383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276</v>
      </c>
      <c r="F2885" s="77">
        <v>43216</v>
      </c>
      <c r="G2885" s="76" t="s">
        <v>4382</v>
      </c>
      <c r="H2885" s="76" t="s">
        <v>4381</v>
      </c>
      <c r="I2885" s="76" t="s">
        <v>4380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276</v>
      </c>
      <c r="F2886" s="77">
        <v>43231</v>
      </c>
      <c r="G2886" s="76" t="s">
        <v>4379</v>
      </c>
      <c r="H2886" s="76" t="s">
        <v>3792</v>
      </c>
      <c r="I2886" s="76" t="s">
        <v>4378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276</v>
      </c>
      <c r="F2887" s="77">
        <v>43251</v>
      </c>
      <c r="G2887" s="76" t="s">
        <v>4377</v>
      </c>
      <c r="H2887" s="76" t="s">
        <v>268</v>
      </c>
      <c r="I2887" s="76" t="s">
        <v>4376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276</v>
      </c>
      <c r="F2888" s="77">
        <v>43312</v>
      </c>
      <c r="G2888" s="76" t="s">
        <v>4375</v>
      </c>
      <c r="H2888" s="76" t="s">
        <v>4374</v>
      </c>
      <c r="I2888" s="76" t="s">
        <v>4373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337</v>
      </c>
      <c r="F2889" s="77">
        <v>43348</v>
      </c>
      <c r="G2889" s="76" t="s">
        <v>4372</v>
      </c>
      <c r="H2889" s="76" t="s">
        <v>4337</v>
      </c>
      <c r="I2889" s="76" t="s">
        <v>4336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337</v>
      </c>
      <c r="F2890" s="77">
        <v>43432</v>
      </c>
      <c r="G2890" s="76" t="s">
        <v>4371</v>
      </c>
      <c r="H2890" s="76" t="s">
        <v>4370</v>
      </c>
      <c r="I2890" s="76" t="s">
        <v>4369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276</v>
      </c>
      <c r="F2891" s="77">
        <v>43434</v>
      </c>
      <c r="G2891" s="76" t="s">
        <v>4368</v>
      </c>
      <c r="H2891" s="76" t="s">
        <v>4367</v>
      </c>
      <c r="I2891" s="76" t="s">
        <v>4366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637</v>
      </c>
      <c r="F2892" s="77">
        <v>43434</v>
      </c>
      <c r="G2892" s="76"/>
      <c r="H2892" s="76"/>
      <c r="I2892" s="76" t="s">
        <v>4365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276</v>
      </c>
      <c r="F2893" s="77">
        <v>43435</v>
      </c>
      <c r="G2893" s="76" t="s">
        <v>4364</v>
      </c>
      <c r="H2893" s="76" t="s">
        <v>4363</v>
      </c>
      <c r="I2893" s="76" t="s">
        <v>4362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276</v>
      </c>
      <c r="F2894" s="77">
        <v>43455</v>
      </c>
      <c r="G2894" s="76" t="s">
        <v>4361</v>
      </c>
      <c r="H2894" s="76" t="s">
        <v>3759</v>
      </c>
      <c r="I2894" s="76" t="s">
        <v>4360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276</v>
      </c>
      <c r="F2895" s="77">
        <v>43465</v>
      </c>
      <c r="G2895" s="76" t="s">
        <v>4359</v>
      </c>
      <c r="H2895" s="76" t="s">
        <v>4358</v>
      </c>
      <c r="I2895" s="76" t="s">
        <v>4357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276</v>
      </c>
      <c r="F2896" s="77">
        <v>43503</v>
      </c>
      <c r="G2896" s="76" t="s">
        <v>4356</v>
      </c>
      <c r="H2896" s="76" t="s">
        <v>266</v>
      </c>
      <c r="I2896" s="76" t="s">
        <v>906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337</v>
      </c>
      <c r="F2897" s="77">
        <v>43544</v>
      </c>
      <c r="G2897" s="76" t="s">
        <v>557</v>
      </c>
      <c r="H2897" s="76" t="s">
        <v>844</v>
      </c>
      <c r="I2897" s="76" t="s">
        <v>4336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337</v>
      </c>
      <c r="F2898" s="77">
        <v>43734</v>
      </c>
      <c r="G2898" s="76" t="s">
        <v>4355</v>
      </c>
      <c r="H2898" s="76" t="s">
        <v>4337</v>
      </c>
      <c r="I2898" s="76" t="s">
        <v>4336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285</v>
      </c>
      <c r="F2899" s="77">
        <v>43738</v>
      </c>
      <c r="G2899" s="76" t="s">
        <v>4354</v>
      </c>
      <c r="H2899" s="76"/>
      <c r="I2899" s="76" t="s">
        <v>4353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276</v>
      </c>
      <c r="F2900" s="77">
        <v>43800</v>
      </c>
      <c r="G2900" s="76" t="s">
        <v>4352</v>
      </c>
      <c r="H2900" s="76" t="s">
        <v>268</v>
      </c>
      <c r="I2900" s="76" t="s">
        <v>4351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276</v>
      </c>
      <c r="F2901" s="77">
        <v>43802</v>
      </c>
      <c r="G2901" s="76" t="s">
        <v>4350</v>
      </c>
      <c r="H2901" s="76" t="s">
        <v>4349</v>
      </c>
      <c r="I2901" s="76" t="s">
        <v>4348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276</v>
      </c>
      <c r="F2902" s="77">
        <v>43804</v>
      </c>
      <c r="G2902" s="76" t="s">
        <v>4347</v>
      </c>
      <c r="H2902" s="76" t="s">
        <v>4346</v>
      </c>
      <c r="I2902" s="76" t="s">
        <v>4345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276</v>
      </c>
      <c r="F2903" s="77">
        <v>43831</v>
      </c>
      <c r="G2903" s="76" t="s">
        <v>4344</v>
      </c>
      <c r="H2903" s="76" t="s">
        <v>4343</v>
      </c>
      <c r="I2903" s="76" t="s">
        <v>4342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276</v>
      </c>
      <c r="F2904" s="77">
        <v>43900</v>
      </c>
      <c r="G2904" s="76" t="s">
        <v>4340</v>
      </c>
      <c r="H2904" s="76" t="s">
        <v>4339</v>
      </c>
      <c r="I2904" s="76" t="s">
        <v>4341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276</v>
      </c>
      <c r="F2905" s="77">
        <v>43900</v>
      </c>
      <c r="G2905" s="76" t="s">
        <v>4340</v>
      </c>
      <c r="H2905" s="76" t="s">
        <v>4339</v>
      </c>
      <c r="I2905" s="76" t="s">
        <v>1173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712</v>
      </c>
      <c r="F2906" s="77">
        <v>43978</v>
      </c>
      <c r="G2906" s="76" t="s">
        <v>4338</v>
      </c>
      <c r="H2906" s="76" t="s">
        <v>4337</v>
      </c>
      <c r="I2906" s="76" t="s">
        <v>4336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637</v>
      </c>
      <c r="F2907" s="77">
        <v>44104</v>
      </c>
      <c r="G2907" s="76"/>
      <c r="H2907" s="76"/>
      <c r="I2907" s="76" t="s">
        <v>4335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637</v>
      </c>
      <c r="F2908" s="77">
        <v>44104</v>
      </c>
      <c r="G2908" s="76"/>
      <c r="H2908" s="76"/>
      <c r="I2908" s="76" t="s">
        <v>4334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276</v>
      </c>
      <c r="F2909" s="77">
        <v>44119</v>
      </c>
      <c r="G2909" s="76" t="s">
        <v>4332</v>
      </c>
      <c r="H2909" s="76" t="s">
        <v>4331</v>
      </c>
      <c r="I2909" s="76" t="s">
        <v>4333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276</v>
      </c>
      <c r="F2910" s="77">
        <v>44119</v>
      </c>
      <c r="G2910" s="76" t="s">
        <v>4332</v>
      </c>
      <c r="H2910" s="76" t="s">
        <v>4331</v>
      </c>
      <c r="I2910" s="76" t="s">
        <v>915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276</v>
      </c>
      <c r="F2911" s="77">
        <v>44364</v>
      </c>
      <c r="G2911" s="76" t="s">
        <v>7573</v>
      </c>
      <c r="H2911" s="76" t="s">
        <v>4331</v>
      </c>
      <c r="I2911" s="76" t="s">
        <v>5926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637</v>
      </c>
      <c r="F2912" s="77">
        <v>44408</v>
      </c>
      <c r="G2912" s="76"/>
      <c r="H2912" s="76"/>
      <c r="I2912" s="76" t="s">
        <v>7663</v>
      </c>
      <c r="J2912" s="78">
        <v>52.83</v>
      </c>
    </row>
    <row r="2913" spans="1:10" x14ac:dyDescent="0.25">
      <c r="A2913" s="76"/>
      <c r="B2913" s="76"/>
      <c r="C2913" s="76" t="s">
        <v>4330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4329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285</v>
      </c>
      <c r="F2915" s="77">
        <v>41547</v>
      </c>
      <c r="G2915" s="76" t="s">
        <v>487</v>
      </c>
      <c r="H2915" s="76"/>
      <c r="I2915" s="76" t="s">
        <v>486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285</v>
      </c>
      <c r="F2916" s="77">
        <v>41912</v>
      </c>
      <c r="G2916" s="76" t="s">
        <v>287</v>
      </c>
      <c r="H2916" s="76"/>
      <c r="I2916" s="76" t="s">
        <v>286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285</v>
      </c>
      <c r="F2917" s="77">
        <v>42308</v>
      </c>
      <c r="G2917" s="76" t="s">
        <v>436</v>
      </c>
      <c r="H2917" s="76"/>
      <c r="I2917" s="76" t="s">
        <v>435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285</v>
      </c>
      <c r="F2918" s="77">
        <v>43221</v>
      </c>
      <c r="G2918" s="76" t="s">
        <v>4329</v>
      </c>
      <c r="H2918" s="76"/>
      <c r="I2918" s="76" t="s">
        <v>4328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285</v>
      </c>
      <c r="F2919" s="77">
        <v>43221</v>
      </c>
      <c r="G2919" s="76" t="s">
        <v>596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276</v>
      </c>
      <c r="F2920" s="77">
        <v>43358</v>
      </c>
      <c r="G2920" s="76" t="s">
        <v>4326</v>
      </c>
      <c r="H2920" s="76" t="s">
        <v>270</v>
      </c>
      <c r="I2920" s="76" t="s">
        <v>4327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276</v>
      </c>
      <c r="F2921" s="77">
        <v>43358</v>
      </c>
      <c r="G2921" s="76" t="s">
        <v>4326</v>
      </c>
      <c r="H2921" s="76" t="s">
        <v>270</v>
      </c>
      <c r="I2921" s="76" t="s">
        <v>320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276</v>
      </c>
      <c r="F2922" s="77">
        <v>43416</v>
      </c>
      <c r="G2922" s="76" t="s">
        <v>4325</v>
      </c>
      <c r="H2922" s="76" t="s">
        <v>270</v>
      </c>
      <c r="I2922" s="76" t="s">
        <v>4324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276</v>
      </c>
      <c r="F2923" s="77">
        <v>43588</v>
      </c>
      <c r="G2923" s="76" t="s">
        <v>4323</v>
      </c>
      <c r="H2923" s="76" t="s">
        <v>270</v>
      </c>
      <c r="I2923" s="76" t="s">
        <v>4322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276</v>
      </c>
      <c r="F2924" s="77">
        <v>43690</v>
      </c>
      <c r="G2924" s="76" t="s">
        <v>4321</v>
      </c>
      <c r="H2924" s="76" t="s">
        <v>270</v>
      </c>
      <c r="I2924" s="76" t="s">
        <v>4320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276</v>
      </c>
      <c r="F2925" s="77">
        <v>43734</v>
      </c>
      <c r="G2925" s="76" t="s">
        <v>4319</v>
      </c>
      <c r="H2925" s="76" t="s">
        <v>270</v>
      </c>
      <c r="I2925" s="76" t="s">
        <v>4318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276</v>
      </c>
      <c r="F2926" s="77">
        <v>43966</v>
      </c>
      <c r="G2926" s="76" t="s">
        <v>4317</v>
      </c>
      <c r="H2926" s="76" t="s">
        <v>270</v>
      </c>
      <c r="I2926" s="76" t="s">
        <v>4316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276</v>
      </c>
      <c r="F2927" s="77">
        <v>44054</v>
      </c>
      <c r="G2927" s="76" t="s">
        <v>4315</v>
      </c>
      <c r="H2927" s="76" t="s">
        <v>270</v>
      </c>
      <c r="I2927" s="76" t="s">
        <v>4314</v>
      </c>
      <c r="J2927" s="78">
        <v>-15.73</v>
      </c>
    </row>
    <row r="2928" spans="1:10" x14ac:dyDescent="0.25">
      <c r="A2928" s="76"/>
      <c r="B2928" s="76"/>
      <c r="C2928" s="76" t="s">
        <v>4313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4312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285</v>
      </c>
      <c r="F2930" s="77">
        <v>40877</v>
      </c>
      <c r="G2930" s="76" t="s">
        <v>289</v>
      </c>
      <c r="H2930" s="76"/>
      <c r="I2930" s="76" t="s">
        <v>288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285</v>
      </c>
      <c r="F2931" s="77">
        <v>41121</v>
      </c>
      <c r="G2931" s="76" t="s">
        <v>1008</v>
      </c>
      <c r="H2931" s="76"/>
      <c r="I2931" s="76" t="s">
        <v>1007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285</v>
      </c>
      <c r="F2932" s="77">
        <v>42767</v>
      </c>
      <c r="G2932" s="76" t="s">
        <v>284</v>
      </c>
      <c r="H2932" s="76"/>
      <c r="I2932" s="76" t="s">
        <v>283</v>
      </c>
      <c r="J2932" s="78">
        <v>-18</v>
      </c>
    </row>
    <row r="2933" spans="1:10" x14ac:dyDescent="0.25">
      <c r="A2933" s="76"/>
      <c r="B2933" s="76"/>
      <c r="C2933" s="76" t="s">
        <v>4311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4310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285</v>
      </c>
      <c r="F2935" s="77">
        <v>40968</v>
      </c>
      <c r="G2935" s="76" t="s">
        <v>1245</v>
      </c>
      <c r="H2935" s="76"/>
      <c r="I2935" s="76" t="s">
        <v>1244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285</v>
      </c>
      <c r="F2936" s="77">
        <v>41121</v>
      </c>
      <c r="G2936" s="76" t="s">
        <v>513</v>
      </c>
      <c r="H2936" s="76"/>
      <c r="I2936" s="76" t="s">
        <v>512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285</v>
      </c>
      <c r="F2937" s="77">
        <v>41486</v>
      </c>
      <c r="G2937" s="76" t="s">
        <v>591</v>
      </c>
      <c r="H2937" s="76"/>
      <c r="I2937" s="76" t="s">
        <v>590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285</v>
      </c>
      <c r="F2938" s="77">
        <v>41820</v>
      </c>
      <c r="G2938" s="76" t="s">
        <v>769</v>
      </c>
      <c r="H2938" s="76"/>
      <c r="I2938" s="76" t="s">
        <v>768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285</v>
      </c>
      <c r="F2939" s="77">
        <v>42247</v>
      </c>
      <c r="G2939" s="76" t="s">
        <v>440</v>
      </c>
      <c r="H2939" s="76"/>
      <c r="I2939" s="76" t="s">
        <v>439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285</v>
      </c>
      <c r="F2940" s="77">
        <v>42308</v>
      </c>
      <c r="G2940" s="76" t="s">
        <v>436</v>
      </c>
      <c r="H2940" s="76"/>
      <c r="I2940" s="76" t="s">
        <v>435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285</v>
      </c>
      <c r="F2941" s="77">
        <v>42369</v>
      </c>
      <c r="G2941" s="76" t="s">
        <v>4309</v>
      </c>
      <c r="H2941" s="76"/>
      <c r="I2941" s="76" t="s">
        <v>4308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285</v>
      </c>
      <c r="F2942" s="77">
        <v>42582</v>
      </c>
      <c r="G2942" s="76" t="s">
        <v>415</v>
      </c>
      <c r="H2942" s="76"/>
      <c r="I2942" s="76" t="s">
        <v>414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285</v>
      </c>
      <c r="F2943" s="77">
        <v>42675</v>
      </c>
      <c r="G2943" s="76" t="s">
        <v>406</v>
      </c>
      <c r="H2943" s="76"/>
      <c r="I2943" s="76" t="s">
        <v>405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285</v>
      </c>
      <c r="F2944" s="77">
        <v>42735</v>
      </c>
      <c r="G2944" s="76" t="s">
        <v>400</v>
      </c>
      <c r="H2944" s="76"/>
      <c r="I2944" s="76" t="s">
        <v>4307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285</v>
      </c>
      <c r="F2945" s="77">
        <v>42766</v>
      </c>
      <c r="G2945" s="76" t="s">
        <v>398</v>
      </c>
      <c r="H2945" s="76"/>
      <c r="I2945" s="76" t="s">
        <v>397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285</v>
      </c>
      <c r="F2946" s="77">
        <v>42767</v>
      </c>
      <c r="G2946" s="76" t="s">
        <v>284</v>
      </c>
      <c r="H2946" s="76"/>
      <c r="I2946" s="76" t="s">
        <v>283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296</v>
      </c>
      <c r="F2947" s="77">
        <v>42788</v>
      </c>
      <c r="G2947" s="76"/>
      <c r="H2947" s="76" t="s">
        <v>4306</v>
      </c>
      <c r="I2947" s="76" t="s">
        <v>4305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285</v>
      </c>
      <c r="F2948" s="77">
        <v>42794</v>
      </c>
      <c r="G2948" s="76" t="s">
        <v>395</v>
      </c>
      <c r="H2948" s="76"/>
      <c r="I2948" s="76" t="s">
        <v>394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285</v>
      </c>
      <c r="F2949" s="77">
        <v>42825</v>
      </c>
      <c r="G2949" s="76" t="s">
        <v>391</v>
      </c>
      <c r="H2949" s="76"/>
      <c r="I2949" s="76" t="s">
        <v>390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285</v>
      </c>
      <c r="F2950" s="77">
        <v>42886</v>
      </c>
      <c r="G2950" s="76" t="s">
        <v>680</v>
      </c>
      <c r="H2950" s="76"/>
      <c r="I2950" s="76" t="s">
        <v>679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276</v>
      </c>
      <c r="F2951" s="77">
        <v>43131</v>
      </c>
      <c r="G2951" s="76" t="s">
        <v>4303</v>
      </c>
      <c r="H2951" s="76" t="s">
        <v>4302</v>
      </c>
      <c r="I2951" s="76" t="s">
        <v>4304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276</v>
      </c>
      <c r="F2952" s="77">
        <v>43131</v>
      </c>
      <c r="G2952" s="76" t="s">
        <v>4303</v>
      </c>
      <c r="H2952" s="76" t="s">
        <v>4302</v>
      </c>
      <c r="I2952" s="76" t="s">
        <v>320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276</v>
      </c>
      <c r="F2953" s="77">
        <v>43164</v>
      </c>
      <c r="G2953" s="76" t="s">
        <v>4301</v>
      </c>
      <c r="H2953" s="76" t="s">
        <v>2275</v>
      </c>
      <c r="I2953" s="76" t="s">
        <v>4300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276</v>
      </c>
      <c r="F2954" s="77">
        <v>43164</v>
      </c>
      <c r="G2954" s="76" t="s">
        <v>2286</v>
      </c>
      <c r="H2954" s="76" t="s">
        <v>2275</v>
      </c>
      <c r="I2954" s="76" t="s">
        <v>2285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276</v>
      </c>
      <c r="F2955" s="77">
        <v>43164</v>
      </c>
      <c r="G2955" s="76" t="s">
        <v>2283</v>
      </c>
      <c r="H2955" s="76" t="s">
        <v>2282</v>
      </c>
      <c r="I2955" s="76" t="s">
        <v>4299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276</v>
      </c>
      <c r="F2956" s="77">
        <v>43164</v>
      </c>
      <c r="G2956" s="76" t="s">
        <v>2283</v>
      </c>
      <c r="H2956" s="76" t="s">
        <v>2282</v>
      </c>
      <c r="I2956" s="76" t="s">
        <v>2281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276</v>
      </c>
      <c r="F2957" s="77">
        <v>43188</v>
      </c>
      <c r="G2957" s="76" t="s">
        <v>4297</v>
      </c>
      <c r="H2957" s="76" t="s">
        <v>2282</v>
      </c>
      <c r="I2957" s="76" t="s">
        <v>4298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276</v>
      </c>
      <c r="F2958" s="77">
        <v>43188</v>
      </c>
      <c r="G2958" s="76" t="s">
        <v>4297</v>
      </c>
      <c r="H2958" s="76" t="s">
        <v>2282</v>
      </c>
      <c r="I2958" s="76" t="s">
        <v>4296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276</v>
      </c>
      <c r="F2959" s="77">
        <v>43231</v>
      </c>
      <c r="G2959" s="76" t="s">
        <v>4295</v>
      </c>
      <c r="H2959" s="76" t="s">
        <v>4294</v>
      </c>
      <c r="I2959" s="76" t="s">
        <v>4293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276</v>
      </c>
      <c r="F2960" s="77">
        <v>43250</v>
      </c>
      <c r="G2960" s="76" t="s">
        <v>4292</v>
      </c>
      <c r="H2960" s="76" t="s">
        <v>4291</v>
      </c>
      <c r="I2960" s="76" t="s">
        <v>4290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276</v>
      </c>
      <c r="F2961" s="77">
        <v>43262</v>
      </c>
      <c r="G2961" s="76" t="s">
        <v>4289</v>
      </c>
      <c r="H2961" s="76" t="s">
        <v>4288</v>
      </c>
      <c r="I2961" s="76" t="s">
        <v>4287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276</v>
      </c>
      <c r="F2962" s="77">
        <v>43308</v>
      </c>
      <c r="G2962" s="76" t="s">
        <v>4286</v>
      </c>
      <c r="H2962" s="76" t="s">
        <v>4285</v>
      </c>
      <c r="I2962" s="76" t="s">
        <v>4284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276</v>
      </c>
      <c r="F2963" s="77">
        <v>43552</v>
      </c>
      <c r="G2963" s="76" t="s">
        <v>4283</v>
      </c>
      <c r="H2963" s="76" t="s">
        <v>4282</v>
      </c>
      <c r="I2963" s="76" t="s">
        <v>4281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276</v>
      </c>
      <c r="F2964" s="77">
        <v>43703</v>
      </c>
      <c r="G2964" s="76" t="s">
        <v>4280</v>
      </c>
      <c r="H2964" s="76" t="s">
        <v>4279</v>
      </c>
      <c r="I2964" s="76" t="s">
        <v>4278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276</v>
      </c>
      <c r="F2965" s="77">
        <v>43752</v>
      </c>
      <c r="G2965" s="76" t="s">
        <v>4277</v>
      </c>
      <c r="H2965" s="76" t="s">
        <v>4276</v>
      </c>
      <c r="I2965" s="76" t="s">
        <v>4270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276</v>
      </c>
      <c r="F2966" s="77">
        <v>43782</v>
      </c>
      <c r="G2966" s="76" t="s">
        <v>4275</v>
      </c>
      <c r="H2966" s="76" t="s">
        <v>4274</v>
      </c>
      <c r="I2966" s="76" t="s">
        <v>4273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276</v>
      </c>
      <c r="F2967" s="77">
        <v>43832</v>
      </c>
      <c r="G2967" s="76" t="s">
        <v>4272</v>
      </c>
      <c r="H2967" s="76" t="s">
        <v>4271</v>
      </c>
      <c r="I2967" s="76" t="s">
        <v>4270</v>
      </c>
      <c r="J2967" s="78">
        <v>-1599.07</v>
      </c>
    </row>
    <row r="2968" spans="1:10" x14ac:dyDescent="0.25">
      <c r="A2968" s="76"/>
      <c r="B2968" s="76"/>
      <c r="C2968" s="76" t="s">
        <v>4269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4268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285</v>
      </c>
      <c r="F2970" s="77">
        <v>40602</v>
      </c>
      <c r="G2970" s="76" t="s">
        <v>838</v>
      </c>
      <c r="H2970" s="76"/>
      <c r="I2970" s="76" t="s">
        <v>837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285</v>
      </c>
      <c r="F2971" s="77">
        <v>40633</v>
      </c>
      <c r="G2971" s="76" t="s">
        <v>535</v>
      </c>
      <c r="H2971" s="76"/>
      <c r="I2971" s="76" t="s">
        <v>534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285</v>
      </c>
      <c r="F2972" s="77">
        <v>40663</v>
      </c>
      <c r="G2972" s="76" t="s">
        <v>836</v>
      </c>
      <c r="H2972" s="76"/>
      <c r="I2972" s="76" t="s">
        <v>835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285</v>
      </c>
      <c r="F2973" s="77">
        <v>40694</v>
      </c>
      <c r="G2973" s="76" t="s">
        <v>593</v>
      </c>
      <c r="H2973" s="76"/>
      <c r="I2973" s="76" t="s">
        <v>592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285</v>
      </c>
      <c r="F2974" s="77">
        <v>40724</v>
      </c>
      <c r="G2974" s="76" t="s">
        <v>533</v>
      </c>
      <c r="H2974" s="76"/>
      <c r="I2974" s="76" t="s">
        <v>532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285</v>
      </c>
      <c r="F2975" s="77">
        <v>40877</v>
      </c>
      <c r="G2975" s="76" t="s">
        <v>289</v>
      </c>
      <c r="H2975" s="76"/>
      <c r="I2975" s="76" t="s">
        <v>288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285</v>
      </c>
      <c r="F2976" s="77">
        <v>41029</v>
      </c>
      <c r="G2976" s="76" t="s">
        <v>519</v>
      </c>
      <c r="H2976" s="76"/>
      <c r="I2976" s="76" t="s">
        <v>518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285</v>
      </c>
      <c r="F2977" s="77">
        <v>41060</v>
      </c>
      <c r="G2977" s="76" t="s">
        <v>515</v>
      </c>
      <c r="H2977" s="76"/>
      <c r="I2977" s="76" t="s">
        <v>514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285</v>
      </c>
      <c r="F2978" s="77">
        <v>41121</v>
      </c>
      <c r="G2978" s="76" t="s">
        <v>513</v>
      </c>
      <c r="H2978" s="76"/>
      <c r="I2978" s="76" t="s">
        <v>512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285</v>
      </c>
      <c r="F2979" s="77">
        <v>41213</v>
      </c>
      <c r="G2979" s="76" t="s">
        <v>507</v>
      </c>
      <c r="H2979" s="76"/>
      <c r="I2979" s="76" t="s">
        <v>506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285</v>
      </c>
      <c r="F2980" s="77">
        <v>41213</v>
      </c>
      <c r="G2980" s="76" t="s">
        <v>1241</v>
      </c>
      <c r="H2980" s="76"/>
      <c r="I2980" s="76" t="s">
        <v>1240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285</v>
      </c>
      <c r="F2981" s="77">
        <v>41213</v>
      </c>
      <c r="G2981" s="76" t="s">
        <v>865</v>
      </c>
      <c r="H2981" s="76"/>
      <c r="I2981" s="76" t="s">
        <v>864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285</v>
      </c>
      <c r="F2982" s="77">
        <v>41243</v>
      </c>
      <c r="G2982" s="76" t="s">
        <v>505</v>
      </c>
      <c r="H2982" s="76"/>
      <c r="I2982" s="76" t="s">
        <v>504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285</v>
      </c>
      <c r="F2983" s="77">
        <v>41274</v>
      </c>
      <c r="G2983" s="76" t="s">
        <v>1788</v>
      </c>
      <c r="H2983" s="76"/>
      <c r="I2983" s="76" t="s">
        <v>1787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285</v>
      </c>
      <c r="F2984" s="77">
        <v>41274</v>
      </c>
      <c r="G2984" s="76" t="s">
        <v>622</v>
      </c>
      <c r="H2984" s="76"/>
      <c r="I2984" s="76" t="s">
        <v>621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285</v>
      </c>
      <c r="F2985" s="77">
        <v>41305</v>
      </c>
      <c r="G2985" s="76" t="s">
        <v>501</v>
      </c>
      <c r="H2985" s="76"/>
      <c r="I2985" s="76" t="s">
        <v>500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285</v>
      </c>
      <c r="F2986" s="77">
        <v>41305</v>
      </c>
      <c r="G2986" s="76" t="s">
        <v>1521</v>
      </c>
      <c r="H2986" s="76"/>
      <c r="I2986" s="76" t="s">
        <v>1520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285</v>
      </c>
      <c r="F2987" s="77">
        <v>41305</v>
      </c>
      <c r="G2987" s="76" t="s">
        <v>1239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285</v>
      </c>
      <c r="F2988" s="77">
        <v>41394</v>
      </c>
      <c r="G2988" s="76" t="s">
        <v>495</v>
      </c>
      <c r="H2988" s="76"/>
      <c r="I2988" s="76" t="s">
        <v>494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285</v>
      </c>
      <c r="F2989" s="77">
        <v>41425</v>
      </c>
      <c r="G2989" s="76" t="s">
        <v>493</v>
      </c>
      <c r="H2989" s="76"/>
      <c r="I2989" s="76" t="s">
        <v>492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285</v>
      </c>
      <c r="F2990" s="77">
        <v>41455</v>
      </c>
      <c r="G2990" s="76" t="s">
        <v>491</v>
      </c>
      <c r="H2990" s="76"/>
      <c r="I2990" s="76" t="s">
        <v>490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285</v>
      </c>
      <c r="F2991" s="77">
        <v>41486</v>
      </c>
      <c r="G2991" s="76" t="s">
        <v>591</v>
      </c>
      <c r="H2991" s="76"/>
      <c r="I2991" s="76" t="s">
        <v>590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285</v>
      </c>
      <c r="F2992" s="77">
        <v>41517</v>
      </c>
      <c r="G2992" s="76" t="s">
        <v>489</v>
      </c>
      <c r="H2992" s="76"/>
      <c r="I2992" s="76" t="s">
        <v>488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285</v>
      </c>
      <c r="F2993" s="77">
        <v>41639</v>
      </c>
      <c r="G2993" s="76" t="s">
        <v>1600</v>
      </c>
      <c r="H2993" s="76"/>
      <c r="I2993" s="76" t="s">
        <v>1599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285</v>
      </c>
      <c r="F2994" s="77">
        <v>41670</v>
      </c>
      <c r="G2994" s="76" t="s">
        <v>587</v>
      </c>
      <c r="H2994" s="76"/>
      <c r="I2994" s="76" t="s">
        <v>586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285</v>
      </c>
      <c r="F2995" s="77">
        <v>41851</v>
      </c>
      <c r="G2995" s="76" t="s">
        <v>469</v>
      </c>
      <c r="H2995" s="76"/>
      <c r="I2995" s="76" t="s">
        <v>468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285</v>
      </c>
      <c r="F2996" s="77">
        <v>41943</v>
      </c>
      <c r="G2996" s="76" t="s">
        <v>465</v>
      </c>
      <c r="H2996" s="76"/>
      <c r="I2996" s="76" t="s">
        <v>464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285</v>
      </c>
      <c r="F2997" s="77">
        <v>42004</v>
      </c>
      <c r="G2997" s="76" t="s">
        <v>460</v>
      </c>
      <c r="H2997" s="76"/>
      <c r="I2997" s="76" t="s">
        <v>459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285</v>
      </c>
      <c r="F2998" s="77">
        <v>42155</v>
      </c>
      <c r="G2998" s="76" t="s">
        <v>752</v>
      </c>
      <c r="H2998" s="76"/>
      <c r="I2998" s="76" t="s">
        <v>751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285</v>
      </c>
      <c r="F2999" s="77">
        <v>42247</v>
      </c>
      <c r="G2999" s="76" t="s">
        <v>440</v>
      </c>
      <c r="H2999" s="76"/>
      <c r="I2999" s="76" t="s">
        <v>439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285</v>
      </c>
      <c r="F3000" s="77">
        <v>42490</v>
      </c>
      <c r="G3000" s="76" t="s">
        <v>423</v>
      </c>
      <c r="H3000" s="76"/>
      <c r="I3000" s="76" t="s">
        <v>422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285</v>
      </c>
      <c r="F3001" s="77">
        <v>42643</v>
      </c>
      <c r="G3001" s="76" t="s">
        <v>409</v>
      </c>
      <c r="H3001" s="76"/>
      <c r="I3001" s="76" t="s">
        <v>408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285</v>
      </c>
      <c r="F3002" s="77">
        <v>42794</v>
      </c>
      <c r="G3002" s="76" t="s">
        <v>395</v>
      </c>
      <c r="H3002" s="76"/>
      <c r="I3002" s="76" t="s">
        <v>394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285</v>
      </c>
      <c r="F3003" s="77">
        <v>42886</v>
      </c>
      <c r="G3003" s="76" t="s">
        <v>680</v>
      </c>
      <c r="H3003" s="76"/>
      <c r="I3003" s="76" t="s">
        <v>679</v>
      </c>
      <c r="J3003" s="78">
        <v>38</v>
      </c>
    </row>
    <row r="3004" spans="1:10" x14ac:dyDescent="0.25">
      <c r="A3004" s="76"/>
      <c r="B3004" s="76"/>
      <c r="C3004" s="76" t="s">
        <v>4267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4266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285</v>
      </c>
      <c r="F3006" s="77">
        <v>41121</v>
      </c>
      <c r="G3006" s="76" t="s">
        <v>513</v>
      </c>
      <c r="H3006" s="76"/>
      <c r="I3006" s="76" t="s">
        <v>512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285</v>
      </c>
      <c r="F3007" s="77">
        <v>41182</v>
      </c>
      <c r="G3007" s="76" t="s">
        <v>509</v>
      </c>
      <c r="H3007" s="76"/>
      <c r="I3007" s="76" t="s">
        <v>508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285</v>
      </c>
      <c r="F3008" s="77">
        <v>41243</v>
      </c>
      <c r="G3008" s="76" t="s">
        <v>505</v>
      </c>
      <c r="H3008" s="76"/>
      <c r="I3008" s="76" t="s">
        <v>504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285</v>
      </c>
      <c r="F3009" s="77">
        <v>41608</v>
      </c>
      <c r="G3009" s="76" t="s">
        <v>483</v>
      </c>
      <c r="H3009" s="76"/>
      <c r="I3009" s="76" t="s">
        <v>482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285</v>
      </c>
      <c r="F3010" s="77">
        <v>42370</v>
      </c>
      <c r="G3010" s="76" t="s">
        <v>568</v>
      </c>
      <c r="H3010" s="76"/>
      <c r="I3010" s="76" t="s">
        <v>567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285</v>
      </c>
      <c r="F3011" s="77">
        <v>42767</v>
      </c>
      <c r="G3011" s="76" t="s">
        <v>284</v>
      </c>
      <c r="H3011" s="76"/>
      <c r="I3011" s="76" t="s">
        <v>283</v>
      </c>
      <c r="J3011" s="78">
        <v>-500</v>
      </c>
    </row>
    <row r="3012" spans="1:10" x14ac:dyDescent="0.25">
      <c r="A3012" s="76"/>
      <c r="B3012" s="76"/>
      <c r="C3012" s="76" t="s">
        <v>4265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4264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285</v>
      </c>
      <c r="F3014" s="77">
        <v>40877</v>
      </c>
      <c r="G3014" s="76" t="s">
        <v>289</v>
      </c>
      <c r="H3014" s="76"/>
      <c r="I3014" s="76" t="s">
        <v>288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285</v>
      </c>
      <c r="F3015" s="77">
        <v>41121</v>
      </c>
      <c r="G3015" s="76" t="s">
        <v>513</v>
      </c>
      <c r="H3015" s="76"/>
      <c r="I3015" s="76" t="s">
        <v>512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285</v>
      </c>
      <c r="F3016" s="77">
        <v>41578</v>
      </c>
      <c r="G3016" s="76" t="s">
        <v>485</v>
      </c>
      <c r="H3016" s="76"/>
      <c r="I3016" s="76" t="s">
        <v>484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285</v>
      </c>
      <c r="F3017" s="77">
        <v>41759</v>
      </c>
      <c r="G3017" s="76" t="s">
        <v>471</v>
      </c>
      <c r="H3017" s="76"/>
      <c r="I3017" s="76" t="s">
        <v>470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285</v>
      </c>
      <c r="F3018" s="77">
        <v>41791</v>
      </c>
      <c r="G3018" s="76" t="s">
        <v>620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285</v>
      </c>
      <c r="F3019" s="77">
        <v>42124</v>
      </c>
      <c r="G3019" s="76" t="s">
        <v>448</v>
      </c>
      <c r="H3019" s="76"/>
      <c r="I3019" s="76" t="s">
        <v>447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285</v>
      </c>
      <c r="F3020" s="77">
        <v>42370</v>
      </c>
      <c r="G3020" s="76" t="s">
        <v>568</v>
      </c>
      <c r="H3020" s="76"/>
      <c r="I3020" s="76" t="s">
        <v>567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285</v>
      </c>
      <c r="F3021" s="77">
        <v>42794</v>
      </c>
      <c r="G3021" s="76" t="s">
        <v>2520</v>
      </c>
      <c r="H3021" s="76"/>
      <c r="I3021" s="76" t="s">
        <v>556</v>
      </c>
      <c r="J3021" s="78">
        <v>-500</v>
      </c>
    </row>
    <row r="3022" spans="1:10" x14ac:dyDescent="0.25">
      <c r="A3022" s="76"/>
      <c r="B3022" s="76"/>
      <c r="C3022" s="76" t="s">
        <v>4263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4262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285</v>
      </c>
      <c r="F3024" s="77">
        <v>42370</v>
      </c>
      <c r="G3024" s="76" t="s">
        <v>568</v>
      </c>
      <c r="H3024" s="76"/>
      <c r="I3024" s="76" t="s">
        <v>567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296</v>
      </c>
      <c r="F3025" s="77">
        <v>42481</v>
      </c>
      <c r="G3025" s="76"/>
      <c r="H3025" s="76" t="s">
        <v>4261</v>
      </c>
      <c r="I3025" s="76" t="s">
        <v>4260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285</v>
      </c>
      <c r="F3026" s="77">
        <v>43221</v>
      </c>
      <c r="G3026" s="76" t="s">
        <v>596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4259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4258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285</v>
      </c>
      <c r="F3029" s="77">
        <v>43265</v>
      </c>
      <c r="G3029" s="76" t="s">
        <v>4257</v>
      </c>
      <c r="H3029" s="76"/>
      <c r="I3029" s="76" t="s">
        <v>4256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276</v>
      </c>
      <c r="F3030" s="77">
        <v>43266</v>
      </c>
      <c r="G3030" s="76" t="s">
        <v>4255</v>
      </c>
      <c r="H3030" s="76" t="s">
        <v>4252</v>
      </c>
      <c r="I3030" s="76" t="s">
        <v>4254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1187</v>
      </c>
      <c r="F3031" s="77">
        <v>43830</v>
      </c>
      <c r="G3031" s="76" t="s">
        <v>4253</v>
      </c>
      <c r="H3031" s="76" t="s">
        <v>4252</v>
      </c>
      <c r="I3031" s="76" t="s">
        <v>4251</v>
      </c>
      <c r="J3031" s="78">
        <v>25.77</v>
      </c>
    </row>
    <row r="3032" spans="1:10" x14ac:dyDescent="0.25">
      <c r="A3032" s="76"/>
      <c r="B3032" s="76"/>
      <c r="C3032" s="76" t="s">
        <v>4250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4249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637</v>
      </c>
      <c r="F3034" s="77">
        <v>43830</v>
      </c>
      <c r="G3034" s="76"/>
      <c r="H3034" s="76"/>
      <c r="I3034" s="76" t="s">
        <v>4248</v>
      </c>
      <c r="J3034" s="78">
        <v>125</v>
      </c>
    </row>
    <row r="3035" spans="1:10" x14ac:dyDescent="0.25">
      <c r="A3035" s="76"/>
      <c r="B3035" s="76"/>
      <c r="C3035" s="76" t="s">
        <v>4247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4246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285</v>
      </c>
      <c r="F3037" s="77">
        <v>41243</v>
      </c>
      <c r="G3037" s="76" t="s">
        <v>505</v>
      </c>
      <c r="H3037" s="76"/>
      <c r="I3037" s="76" t="s">
        <v>504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285</v>
      </c>
      <c r="F3038" s="77">
        <v>41243</v>
      </c>
      <c r="G3038" s="76" t="s">
        <v>827</v>
      </c>
      <c r="H3038" s="76"/>
      <c r="I3038" s="76" t="s">
        <v>826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285</v>
      </c>
      <c r="F3039" s="77">
        <v>41394</v>
      </c>
      <c r="G3039" s="76" t="s">
        <v>495</v>
      </c>
      <c r="H3039" s="76"/>
      <c r="I3039" s="76" t="s">
        <v>494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285</v>
      </c>
      <c r="F3040" s="77">
        <v>41486</v>
      </c>
      <c r="G3040" s="76" t="s">
        <v>591</v>
      </c>
      <c r="H3040" s="76"/>
      <c r="I3040" s="76" t="s">
        <v>590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285</v>
      </c>
      <c r="F3041" s="77">
        <v>41517</v>
      </c>
      <c r="G3041" s="76" t="s">
        <v>489</v>
      </c>
      <c r="H3041" s="76"/>
      <c r="I3041" s="76" t="s">
        <v>488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285</v>
      </c>
      <c r="F3042" s="77">
        <v>41608</v>
      </c>
      <c r="G3042" s="76" t="s">
        <v>483</v>
      </c>
      <c r="H3042" s="76"/>
      <c r="I3042" s="76" t="s">
        <v>482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285</v>
      </c>
      <c r="F3043" s="77">
        <v>42155</v>
      </c>
      <c r="G3043" s="76" t="s">
        <v>752</v>
      </c>
      <c r="H3043" s="76"/>
      <c r="I3043" s="76" t="s">
        <v>751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285</v>
      </c>
      <c r="F3044" s="77">
        <v>42185</v>
      </c>
      <c r="G3044" s="76" t="s">
        <v>443</v>
      </c>
      <c r="H3044" s="76"/>
      <c r="I3044" s="76" t="s">
        <v>442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285</v>
      </c>
      <c r="F3045" s="77">
        <v>42370</v>
      </c>
      <c r="G3045" s="76" t="s">
        <v>568</v>
      </c>
      <c r="H3045" s="76"/>
      <c r="I3045" s="76" t="s">
        <v>567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285</v>
      </c>
      <c r="F3046" s="77">
        <v>42429</v>
      </c>
      <c r="G3046" s="76" t="s">
        <v>427</v>
      </c>
      <c r="H3046" s="76"/>
      <c r="I3046" s="76" t="s">
        <v>394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285</v>
      </c>
      <c r="F3047" s="77">
        <v>42460</v>
      </c>
      <c r="G3047" s="76" t="s">
        <v>426</v>
      </c>
      <c r="H3047" s="76"/>
      <c r="I3047" s="76" t="s">
        <v>425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285</v>
      </c>
      <c r="F3048" s="77">
        <v>42551</v>
      </c>
      <c r="G3048" s="76" t="s">
        <v>418</v>
      </c>
      <c r="H3048" s="76"/>
      <c r="I3048" s="76" t="s">
        <v>417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285</v>
      </c>
      <c r="F3049" s="77">
        <v>42643</v>
      </c>
      <c r="G3049" s="76" t="s">
        <v>409</v>
      </c>
      <c r="H3049" s="76"/>
      <c r="I3049" s="76" t="s">
        <v>408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285</v>
      </c>
      <c r="F3050" s="77">
        <v>42704</v>
      </c>
      <c r="G3050" s="76" t="s">
        <v>807</v>
      </c>
      <c r="H3050" s="76"/>
      <c r="I3050" s="76" t="s">
        <v>806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285</v>
      </c>
      <c r="F3051" s="77">
        <v>42766</v>
      </c>
      <c r="G3051" s="76" t="s">
        <v>398</v>
      </c>
      <c r="H3051" s="76"/>
      <c r="I3051" s="76" t="s">
        <v>397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285</v>
      </c>
      <c r="F3052" s="77">
        <v>42825</v>
      </c>
      <c r="G3052" s="76" t="s">
        <v>391</v>
      </c>
      <c r="H3052" s="76"/>
      <c r="I3052" s="76" t="s">
        <v>390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285</v>
      </c>
      <c r="F3053" s="77">
        <v>42886</v>
      </c>
      <c r="G3053" s="76" t="s">
        <v>680</v>
      </c>
      <c r="H3053" s="76"/>
      <c r="I3053" s="76" t="s">
        <v>679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276</v>
      </c>
      <c r="F3054" s="77">
        <v>43200</v>
      </c>
      <c r="G3054" s="76" t="s">
        <v>4245</v>
      </c>
      <c r="H3054" s="76" t="s">
        <v>4244</v>
      </c>
      <c r="I3054" s="76" t="s">
        <v>4243</v>
      </c>
      <c r="J3054" s="78">
        <v>-89.94</v>
      </c>
    </row>
    <row r="3055" spans="1:10" x14ac:dyDescent="0.25">
      <c r="A3055" s="76"/>
      <c r="B3055" s="76"/>
      <c r="C3055" s="76" t="s">
        <v>4242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4241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285</v>
      </c>
      <c r="F3057" s="77">
        <v>40694</v>
      </c>
      <c r="G3057" s="76" t="s">
        <v>593</v>
      </c>
      <c r="H3057" s="76"/>
      <c r="I3057" s="76" t="s">
        <v>592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285</v>
      </c>
      <c r="F3058" s="77">
        <v>41060</v>
      </c>
      <c r="G3058" s="76" t="s">
        <v>515</v>
      </c>
      <c r="H3058" s="76"/>
      <c r="I3058" s="76" t="s">
        <v>514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285</v>
      </c>
      <c r="F3059" s="77">
        <v>41305</v>
      </c>
      <c r="G3059" s="76" t="s">
        <v>501</v>
      </c>
      <c r="H3059" s="76"/>
      <c r="I3059" s="76" t="s">
        <v>500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285</v>
      </c>
      <c r="F3060" s="77">
        <v>42767</v>
      </c>
      <c r="G3060" s="76" t="s">
        <v>284</v>
      </c>
      <c r="H3060" s="76"/>
      <c r="I3060" s="76" t="s">
        <v>283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285</v>
      </c>
      <c r="F3061" s="77">
        <v>43318</v>
      </c>
      <c r="G3061" s="76" t="s">
        <v>4240</v>
      </c>
      <c r="H3061" s="76"/>
      <c r="I3061" s="76" t="s">
        <v>4239</v>
      </c>
      <c r="J3061" s="78">
        <v>500</v>
      </c>
    </row>
    <row r="3062" spans="1:10" x14ac:dyDescent="0.25">
      <c r="A3062" s="76"/>
      <c r="B3062" s="76"/>
      <c r="C3062" s="76" t="s">
        <v>4238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4237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285</v>
      </c>
      <c r="F3064" s="77">
        <v>40209</v>
      </c>
      <c r="G3064" s="76" t="s">
        <v>946</v>
      </c>
      <c r="H3064" s="76"/>
      <c r="I3064" s="76" t="s">
        <v>945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285</v>
      </c>
      <c r="F3065" s="77">
        <v>40209</v>
      </c>
      <c r="G3065" s="76" t="s">
        <v>946</v>
      </c>
      <c r="H3065" s="76"/>
      <c r="I3065" s="76" t="s">
        <v>945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285</v>
      </c>
      <c r="F3066" s="77">
        <v>40268</v>
      </c>
      <c r="G3066" s="76" t="s">
        <v>944</v>
      </c>
      <c r="H3066" s="76"/>
      <c r="I3066" s="76" t="s">
        <v>943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285</v>
      </c>
      <c r="F3067" s="77">
        <v>40359</v>
      </c>
      <c r="G3067" s="76" t="s">
        <v>1140</v>
      </c>
      <c r="H3067" s="76"/>
      <c r="I3067" s="76" t="s">
        <v>1139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285</v>
      </c>
      <c r="F3068" s="77">
        <v>40602</v>
      </c>
      <c r="G3068" s="76" t="s">
        <v>3001</v>
      </c>
      <c r="H3068" s="76"/>
      <c r="I3068" s="76" t="s">
        <v>3000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285</v>
      </c>
      <c r="F3069" s="77">
        <v>40724</v>
      </c>
      <c r="G3069" s="76" t="s">
        <v>533</v>
      </c>
      <c r="H3069" s="76"/>
      <c r="I3069" s="76" t="s">
        <v>532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285</v>
      </c>
      <c r="F3070" s="77">
        <v>40755</v>
      </c>
      <c r="G3070" s="76" t="s">
        <v>531</v>
      </c>
      <c r="H3070" s="76"/>
      <c r="I3070" s="76" t="s">
        <v>530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285</v>
      </c>
      <c r="F3071" s="77">
        <v>41121</v>
      </c>
      <c r="G3071" s="76" t="s">
        <v>513</v>
      </c>
      <c r="H3071" s="76"/>
      <c r="I3071" s="76" t="s">
        <v>512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285</v>
      </c>
      <c r="F3072" s="77">
        <v>41121</v>
      </c>
      <c r="G3072" s="76" t="s">
        <v>624</v>
      </c>
      <c r="H3072" s="76"/>
      <c r="I3072" s="76" t="s">
        <v>623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285</v>
      </c>
      <c r="F3073" s="77">
        <v>41182</v>
      </c>
      <c r="G3073" s="76" t="s">
        <v>509</v>
      </c>
      <c r="H3073" s="76"/>
      <c r="I3073" s="76" t="s">
        <v>508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285</v>
      </c>
      <c r="F3074" s="77">
        <v>41243</v>
      </c>
      <c r="G3074" s="76" t="s">
        <v>1602</v>
      </c>
      <c r="H3074" s="76"/>
      <c r="I3074" s="76" t="s">
        <v>1601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285</v>
      </c>
      <c r="F3075" s="77">
        <v>41274</v>
      </c>
      <c r="G3075" s="76" t="s">
        <v>1788</v>
      </c>
      <c r="H3075" s="76"/>
      <c r="I3075" s="76" t="s">
        <v>1787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285</v>
      </c>
      <c r="F3076" s="77">
        <v>41333</v>
      </c>
      <c r="G3076" s="76" t="s">
        <v>1519</v>
      </c>
      <c r="H3076" s="76"/>
      <c r="I3076" s="76" t="s">
        <v>1518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285</v>
      </c>
      <c r="F3077" s="77">
        <v>41425</v>
      </c>
      <c r="G3077" s="76" t="s">
        <v>493</v>
      </c>
      <c r="H3077" s="76"/>
      <c r="I3077" s="76" t="s">
        <v>492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285</v>
      </c>
      <c r="F3078" s="77">
        <v>41425</v>
      </c>
      <c r="G3078" s="76" t="s">
        <v>1785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285</v>
      </c>
      <c r="F3079" s="77">
        <v>41455</v>
      </c>
      <c r="G3079" s="76" t="s">
        <v>491</v>
      </c>
      <c r="H3079" s="76"/>
      <c r="I3079" s="76" t="s">
        <v>490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296</v>
      </c>
      <c r="F3080" s="77">
        <v>41757</v>
      </c>
      <c r="G3080" s="76"/>
      <c r="H3080" s="76" t="s">
        <v>4236</v>
      </c>
      <c r="I3080" s="76" t="s">
        <v>4235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285</v>
      </c>
      <c r="F3081" s="77">
        <v>41882</v>
      </c>
      <c r="G3081" s="76" t="s">
        <v>467</v>
      </c>
      <c r="H3081" s="76"/>
      <c r="I3081" s="76" t="s">
        <v>466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296</v>
      </c>
      <c r="F3082" s="77">
        <v>41939</v>
      </c>
      <c r="G3082" s="76"/>
      <c r="H3082" s="76" t="s">
        <v>4234</v>
      </c>
      <c r="I3082" s="76" t="s">
        <v>4233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285</v>
      </c>
      <c r="F3083" s="77">
        <v>42216</v>
      </c>
      <c r="G3083" s="76" t="s">
        <v>927</v>
      </c>
      <c r="H3083" s="76"/>
      <c r="I3083" s="76" t="s">
        <v>926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285</v>
      </c>
      <c r="F3084" s="77">
        <v>42460</v>
      </c>
      <c r="G3084" s="76" t="s">
        <v>426</v>
      </c>
      <c r="H3084" s="76"/>
      <c r="I3084" s="76" t="s">
        <v>425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296</v>
      </c>
      <c r="F3085" s="77">
        <v>42481</v>
      </c>
      <c r="G3085" s="76" t="s">
        <v>610</v>
      </c>
      <c r="H3085" s="76" t="s">
        <v>4232</v>
      </c>
      <c r="I3085" s="76" t="s">
        <v>4231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285</v>
      </c>
      <c r="F3086" s="77">
        <v>42582</v>
      </c>
      <c r="G3086" s="76" t="s">
        <v>415</v>
      </c>
      <c r="H3086" s="76"/>
      <c r="I3086" s="76" t="s">
        <v>414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285</v>
      </c>
      <c r="F3087" s="77">
        <v>42675</v>
      </c>
      <c r="G3087" s="76" t="s">
        <v>406</v>
      </c>
      <c r="H3087" s="76"/>
      <c r="I3087" s="76" t="s">
        <v>405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285</v>
      </c>
      <c r="F3088" s="77">
        <v>43500</v>
      </c>
      <c r="G3088" s="76" t="s">
        <v>4230</v>
      </c>
      <c r="H3088" s="76"/>
      <c r="I3088" s="76" t="s">
        <v>4229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637</v>
      </c>
      <c r="F3089" s="77">
        <v>44286</v>
      </c>
      <c r="G3089" s="76"/>
      <c r="H3089" s="76"/>
      <c r="I3089" s="76" t="s">
        <v>7479</v>
      </c>
      <c r="J3089" s="78">
        <v>6487.5</v>
      </c>
    </row>
    <row r="3090" spans="1:10" x14ac:dyDescent="0.25">
      <c r="A3090" s="76"/>
      <c r="B3090" s="76"/>
      <c r="C3090" s="76" t="s">
        <v>4228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4227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285</v>
      </c>
      <c r="F3092" s="77">
        <v>43279</v>
      </c>
      <c r="G3092" s="76" t="s">
        <v>2109</v>
      </c>
      <c r="H3092" s="76"/>
      <c r="I3092" s="76" t="s">
        <v>2108</v>
      </c>
      <c r="J3092" s="78">
        <v>500</v>
      </c>
    </row>
    <row r="3093" spans="1:10" x14ac:dyDescent="0.25">
      <c r="A3093" s="76"/>
      <c r="B3093" s="76"/>
      <c r="C3093" s="76" t="s">
        <v>4226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4225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276</v>
      </c>
      <c r="F3095" s="77">
        <v>43123</v>
      </c>
      <c r="G3095" s="76" t="s">
        <v>4224</v>
      </c>
      <c r="H3095" s="76" t="s">
        <v>1025</v>
      </c>
      <c r="I3095" s="76" t="s">
        <v>4223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285</v>
      </c>
      <c r="F3096" s="77">
        <v>43191</v>
      </c>
      <c r="G3096" s="76" t="s">
        <v>803</v>
      </c>
      <c r="H3096" s="76"/>
      <c r="I3096" s="76" t="s">
        <v>4222</v>
      </c>
      <c r="J3096" s="78">
        <v>500</v>
      </c>
    </row>
    <row r="3097" spans="1:10" x14ac:dyDescent="0.25">
      <c r="A3097" s="76"/>
      <c r="B3097" s="76"/>
      <c r="C3097" s="76" t="s">
        <v>4221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4220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285</v>
      </c>
      <c r="F3099" s="77">
        <v>41729</v>
      </c>
      <c r="G3099" s="76" t="s">
        <v>473</v>
      </c>
      <c r="H3099" s="76"/>
      <c r="I3099" s="76" t="s">
        <v>472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285</v>
      </c>
      <c r="F3100" s="77">
        <v>42370</v>
      </c>
      <c r="G3100" s="76" t="s">
        <v>568</v>
      </c>
      <c r="H3100" s="76"/>
      <c r="I3100" s="76" t="s">
        <v>567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296</v>
      </c>
      <c r="F3101" s="77">
        <v>42514</v>
      </c>
      <c r="G3101" s="76" t="s">
        <v>610</v>
      </c>
      <c r="H3101" s="76" t="s">
        <v>4219</v>
      </c>
      <c r="I3101" s="76" t="s">
        <v>4218</v>
      </c>
      <c r="J3101" s="78">
        <v>-350</v>
      </c>
    </row>
    <row r="3102" spans="1:10" x14ac:dyDescent="0.25">
      <c r="A3102" s="76"/>
      <c r="B3102" s="76"/>
      <c r="C3102" s="76" t="s">
        <v>4217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4216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285</v>
      </c>
      <c r="F3104" s="77">
        <v>40574</v>
      </c>
      <c r="G3104" s="76" t="s">
        <v>539</v>
      </c>
      <c r="H3104" s="76"/>
      <c r="I3104" s="76" t="s">
        <v>538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285</v>
      </c>
      <c r="F3105" s="77">
        <v>40602</v>
      </c>
      <c r="G3105" s="76" t="s">
        <v>838</v>
      </c>
      <c r="H3105" s="76"/>
      <c r="I3105" s="76" t="s">
        <v>837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285</v>
      </c>
      <c r="F3106" s="77">
        <v>41152</v>
      </c>
      <c r="G3106" s="76" t="s">
        <v>511</v>
      </c>
      <c r="H3106" s="76"/>
      <c r="I3106" s="76" t="s">
        <v>510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285</v>
      </c>
      <c r="F3107" s="77">
        <v>41425</v>
      </c>
      <c r="G3107" s="76" t="s">
        <v>493</v>
      </c>
      <c r="H3107" s="76"/>
      <c r="I3107" s="76" t="s">
        <v>492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285</v>
      </c>
      <c r="F3108" s="77">
        <v>41486</v>
      </c>
      <c r="G3108" s="76" t="s">
        <v>591</v>
      </c>
      <c r="H3108" s="76"/>
      <c r="I3108" s="76" t="s">
        <v>590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285</v>
      </c>
      <c r="F3109" s="77">
        <v>41517</v>
      </c>
      <c r="G3109" s="76" t="s">
        <v>489</v>
      </c>
      <c r="H3109" s="76"/>
      <c r="I3109" s="76" t="s">
        <v>488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285</v>
      </c>
      <c r="F3110" s="77">
        <v>41547</v>
      </c>
      <c r="G3110" s="76" t="s">
        <v>487</v>
      </c>
      <c r="H3110" s="76"/>
      <c r="I3110" s="76" t="s">
        <v>486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285</v>
      </c>
      <c r="F3111" s="77">
        <v>41578</v>
      </c>
      <c r="G3111" s="76" t="s">
        <v>485</v>
      </c>
      <c r="H3111" s="76"/>
      <c r="I3111" s="76" t="s">
        <v>484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285</v>
      </c>
      <c r="F3112" s="77">
        <v>41790</v>
      </c>
      <c r="G3112" s="76" t="s">
        <v>570</v>
      </c>
      <c r="H3112" s="76"/>
      <c r="I3112" s="76" t="s">
        <v>569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285</v>
      </c>
      <c r="F3113" s="77">
        <v>41820</v>
      </c>
      <c r="G3113" s="76" t="s">
        <v>769</v>
      </c>
      <c r="H3113" s="76"/>
      <c r="I3113" s="76" t="s">
        <v>768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285</v>
      </c>
      <c r="F3114" s="77">
        <v>41943</v>
      </c>
      <c r="G3114" s="76" t="s">
        <v>465</v>
      </c>
      <c r="H3114" s="76"/>
      <c r="I3114" s="76" t="s">
        <v>464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285</v>
      </c>
      <c r="F3115" s="77">
        <v>42155</v>
      </c>
      <c r="G3115" s="76" t="s">
        <v>752</v>
      </c>
      <c r="H3115" s="76"/>
      <c r="I3115" s="76" t="s">
        <v>751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285</v>
      </c>
      <c r="F3116" s="77">
        <v>42216</v>
      </c>
      <c r="G3116" s="76" t="s">
        <v>927</v>
      </c>
      <c r="H3116" s="76"/>
      <c r="I3116" s="76" t="s">
        <v>926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285</v>
      </c>
      <c r="F3117" s="77">
        <v>42247</v>
      </c>
      <c r="G3117" s="76" t="s">
        <v>440</v>
      </c>
      <c r="H3117" s="76"/>
      <c r="I3117" s="76" t="s">
        <v>439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285</v>
      </c>
      <c r="F3118" s="77">
        <v>42277</v>
      </c>
      <c r="G3118" s="76" t="s">
        <v>438</v>
      </c>
      <c r="H3118" s="76"/>
      <c r="I3118" s="76" t="s">
        <v>437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285</v>
      </c>
      <c r="F3119" s="77">
        <v>42308</v>
      </c>
      <c r="G3119" s="76" t="s">
        <v>436</v>
      </c>
      <c r="H3119" s="76"/>
      <c r="I3119" s="76" t="s">
        <v>435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285</v>
      </c>
      <c r="F3120" s="77">
        <v>42521</v>
      </c>
      <c r="G3120" s="76" t="s">
        <v>420</v>
      </c>
      <c r="H3120" s="76"/>
      <c r="I3120" s="76" t="s">
        <v>419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285</v>
      </c>
      <c r="F3121" s="77">
        <v>42551</v>
      </c>
      <c r="G3121" s="76" t="s">
        <v>418</v>
      </c>
      <c r="H3121" s="76"/>
      <c r="I3121" s="76" t="s">
        <v>417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285</v>
      </c>
      <c r="F3122" s="77">
        <v>42643</v>
      </c>
      <c r="G3122" s="76" t="s">
        <v>409</v>
      </c>
      <c r="H3122" s="76"/>
      <c r="I3122" s="76" t="s">
        <v>408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285</v>
      </c>
      <c r="F3123" s="77">
        <v>42766</v>
      </c>
      <c r="G3123" s="76" t="s">
        <v>398</v>
      </c>
      <c r="H3123" s="76"/>
      <c r="I3123" s="76" t="s">
        <v>397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285</v>
      </c>
      <c r="F3124" s="77">
        <v>42794</v>
      </c>
      <c r="G3124" s="76" t="s">
        <v>395</v>
      </c>
      <c r="H3124" s="76"/>
      <c r="I3124" s="76" t="s">
        <v>394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285</v>
      </c>
      <c r="F3125" s="77">
        <v>42825</v>
      </c>
      <c r="G3125" s="76" t="s">
        <v>391</v>
      </c>
      <c r="H3125" s="76"/>
      <c r="I3125" s="76" t="s">
        <v>390</v>
      </c>
      <c r="J3125" s="78">
        <v>76</v>
      </c>
    </row>
    <row r="3126" spans="1:10" x14ac:dyDescent="0.25">
      <c r="A3126" s="76"/>
      <c r="B3126" s="76"/>
      <c r="C3126" s="76" t="s">
        <v>4215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4214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285</v>
      </c>
      <c r="F3128" s="77">
        <v>40877</v>
      </c>
      <c r="G3128" s="76" t="s">
        <v>289</v>
      </c>
      <c r="H3128" s="76"/>
      <c r="I3128" s="76" t="s">
        <v>288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285</v>
      </c>
      <c r="F3129" s="77">
        <v>40999</v>
      </c>
      <c r="G3129" s="76" t="s">
        <v>521</v>
      </c>
      <c r="H3129" s="76"/>
      <c r="I3129" s="76" t="s">
        <v>520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285</v>
      </c>
      <c r="F3130" s="77">
        <v>41121</v>
      </c>
      <c r="G3130" s="76" t="s">
        <v>513</v>
      </c>
      <c r="H3130" s="76"/>
      <c r="I3130" s="76" t="s">
        <v>512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285</v>
      </c>
      <c r="F3131" s="77">
        <v>41182</v>
      </c>
      <c r="G3131" s="76" t="s">
        <v>509</v>
      </c>
      <c r="H3131" s="76"/>
      <c r="I3131" s="76" t="s">
        <v>508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285</v>
      </c>
      <c r="F3132" s="77">
        <v>41213</v>
      </c>
      <c r="G3132" s="76" t="s">
        <v>507</v>
      </c>
      <c r="H3132" s="76"/>
      <c r="I3132" s="76" t="s">
        <v>506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285</v>
      </c>
      <c r="F3133" s="77">
        <v>41243</v>
      </c>
      <c r="G3133" s="76" t="s">
        <v>505</v>
      </c>
      <c r="H3133" s="76"/>
      <c r="I3133" s="76" t="s">
        <v>504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285</v>
      </c>
      <c r="F3134" s="77">
        <v>41243</v>
      </c>
      <c r="G3134" s="76" t="s">
        <v>827</v>
      </c>
      <c r="H3134" s="76"/>
      <c r="I3134" s="76" t="s">
        <v>826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285</v>
      </c>
      <c r="F3135" s="77">
        <v>41274</v>
      </c>
      <c r="G3135" s="76" t="s">
        <v>1788</v>
      </c>
      <c r="H3135" s="76"/>
      <c r="I3135" s="76" t="s">
        <v>1787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285</v>
      </c>
      <c r="F3136" s="77">
        <v>41305</v>
      </c>
      <c r="G3136" s="76" t="s">
        <v>1239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285</v>
      </c>
      <c r="F3137" s="77">
        <v>41305</v>
      </c>
      <c r="G3137" s="76" t="s">
        <v>1239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285</v>
      </c>
      <c r="F3138" s="77">
        <v>41333</v>
      </c>
      <c r="G3138" s="76" t="s">
        <v>499</v>
      </c>
      <c r="H3138" s="76"/>
      <c r="I3138" s="76" t="s">
        <v>498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285</v>
      </c>
      <c r="F3139" s="77">
        <v>41333</v>
      </c>
      <c r="G3139" s="76" t="s">
        <v>1519</v>
      </c>
      <c r="H3139" s="76"/>
      <c r="I3139" s="76" t="s">
        <v>1518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285</v>
      </c>
      <c r="F3140" s="77">
        <v>41333</v>
      </c>
      <c r="G3140" s="76" t="s">
        <v>1786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285</v>
      </c>
      <c r="F3141" s="77">
        <v>41333</v>
      </c>
      <c r="G3141" s="76" t="s">
        <v>1786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285</v>
      </c>
      <c r="F3142" s="77">
        <v>41364</v>
      </c>
      <c r="G3142" s="76" t="s">
        <v>497</v>
      </c>
      <c r="H3142" s="76"/>
      <c r="I3142" s="76" t="s">
        <v>496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285</v>
      </c>
      <c r="F3143" s="77">
        <v>41364</v>
      </c>
      <c r="G3143" s="76" t="s">
        <v>1238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285</v>
      </c>
      <c r="F3144" s="77">
        <v>41394</v>
      </c>
      <c r="G3144" s="76" t="s">
        <v>2991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285</v>
      </c>
      <c r="F3145" s="77">
        <v>41394</v>
      </c>
      <c r="G3145" s="76" t="s">
        <v>2990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285</v>
      </c>
      <c r="F3146" s="77">
        <v>41425</v>
      </c>
      <c r="G3146" s="76" t="s">
        <v>493</v>
      </c>
      <c r="H3146" s="76"/>
      <c r="I3146" s="76" t="s">
        <v>492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285</v>
      </c>
      <c r="F3147" s="77">
        <v>41425</v>
      </c>
      <c r="G3147" s="76" t="s">
        <v>1785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285</v>
      </c>
      <c r="F3148" s="77">
        <v>41425</v>
      </c>
      <c r="G3148" s="76" t="s">
        <v>934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285</v>
      </c>
      <c r="F3149" s="77">
        <v>41455</v>
      </c>
      <c r="G3149" s="76" t="s">
        <v>491</v>
      </c>
      <c r="H3149" s="76"/>
      <c r="I3149" s="76" t="s">
        <v>490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285</v>
      </c>
      <c r="F3150" s="77">
        <v>41455</v>
      </c>
      <c r="G3150" s="76" t="s">
        <v>1237</v>
      </c>
      <c r="H3150" s="76"/>
      <c r="I3150" s="76" t="s">
        <v>1236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285</v>
      </c>
      <c r="F3151" s="77">
        <v>41517</v>
      </c>
      <c r="G3151" s="76" t="s">
        <v>489</v>
      </c>
      <c r="H3151" s="76"/>
      <c r="I3151" s="76" t="s">
        <v>488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285</v>
      </c>
      <c r="F3152" s="77">
        <v>41517</v>
      </c>
      <c r="G3152" s="76" t="s">
        <v>1006</v>
      </c>
      <c r="H3152" s="76"/>
      <c r="I3152" s="76" t="s">
        <v>1005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285</v>
      </c>
      <c r="F3153" s="77">
        <v>41517</v>
      </c>
      <c r="G3153" s="76" t="s">
        <v>1006</v>
      </c>
      <c r="H3153" s="76"/>
      <c r="I3153" s="76" t="s">
        <v>1005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285</v>
      </c>
      <c r="F3154" s="77">
        <v>41547</v>
      </c>
      <c r="G3154" s="76" t="s">
        <v>487</v>
      </c>
      <c r="H3154" s="76"/>
      <c r="I3154" s="76" t="s">
        <v>486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285</v>
      </c>
      <c r="F3155" s="77">
        <v>41547</v>
      </c>
      <c r="G3155" s="76" t="s">
        <v>823</v>
      </c>
      <c r="H3155" s="76"/>
      <c r="I3155" s="76" t="s">
        <v>822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285</v>
      </c>
      <c r="F3156" s="77">
        <v>41547</v>
      </c>
      <c r="G3156" s="76" t="s">
        <v>589</v>
      </c>
      <c r="H3156" s="76"/>
      <c r="I3156" s="76" t="s">
        <v>588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285</v>
      </c>
      <c r="F3157" s="77">
        <v>41578</v>
      </c>
      <c r="G3157" s="76" t="s">
        <v>485</v>
      </c>
      <c r="H3157" s="76"/>
      <c r="I3157" s="76" t="s">
        <v>484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285</v>
      </c>
      <c r="F3158" s="77">
        <v>41608</v>
      </c>
      <c r="G3158" s="76" t="s">
        <v>483</v>
      </c>
      <c r="H3158" s="76"/>
      <c r="I3158" s="76" t="s">
        <v>482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285</v>
      </c>
      <c r="F3159" s="77">
        <v>41608</v>
      </c>
      <c r="G3159" s="76" t="s">
        <v>819</v>
      </c>
      <c r="H3159" s="76"/>
      <c r="I3159" s="76" t="s">
        <v>818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285</v>
      </c>
      <c r="F3160" s="77">
        <v>41608</v>
      </c>
      <c r="G3160" s="76" t="s">
        <v>817</v>
      </c>
      <c r="H3160" s="76"/>
      <c r="I3160" s="76" t="s">
        <v>816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285</v>
      </c>
      <c r="F3161" s="77">
        <v>41639</v>
      </c>
      <c r="G3161" s="76" t="s">
        <v>756</v>
      </c>
      <c r="H3161" s="76"/>
      <c r="I3161" s="76" t="s">
        <v>755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285</v>
      </c>
      <c r="F3162" s="77">
        <v>41639</v>
      </c>
      <c r="G3162" s="76" t="s">
        <v>1600</v>
      </c>
      <c r="H3162" s="76"/>
      <c r="I3162" s="76" t="s">
        <v>1599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285</v>
      </c>
      <c r="F3163" s="77">
        <v>41698</v>
      </c>
      <c r="G3163" s="76" t="s">
        <v>477</v>
      </c>
      <c r="H3163" s="76"/>
      <c r="I3163" s="76" t="s">
        <v>476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285</v>
      </c>
      <c r="F3164" s="77">
        <v>41729</v>
      </c>
      <c r="G3164" s="76" t="s">
        <v>473</v>
      </c>
      <c r="H3164" s="76"/>
      <c r="I3164" s="76" t="s">
        <v>472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285</v>
      </c>
      <c r="F3165" s="77">
        <v>41729</v>
      </c>
      <c r="G3165" s="76" t="s">
        <v>473</v>
      </c>
      <c r="H3165" s="76"/>
      <c r="I3165" s="76" t="s">
        <v>472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637</v>
      </c>
      <c r="F3166" s="77">
        <v>41758</v>
      </c>
      <c r="G3166" s="76"/>
      <c r="H3166" s="76"/>
      <c r="I3166" s="76" t="s">
        <v>4213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285</v>
      </c>
      <c r="F3167" s="77">
        <v>41759</v>
      </c>
      <c r="G3167" s="76" t="s">
        <v>471</v>
      </c>
      <c r="H3167" s="76"/>
      <c r="I3167" s="76" t="s">
        <v>470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296</v>
      </c>
      <c r="F3168" s="77">
        <v>41764</v>
      </c>
      <c r="G3168" s="76"/>
      <c r="H3168" s="76" t="s">
        <v>4210</v>
      </c>
      <c r="I3168" s="76" t="s">
        <v>4212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285</v>
      </c>
      <c r="F3169" s="77">
        <v>41790</v>
      </c>
      <c r="G3169" s="76" t="s">
        <v>570</v>
      </c>
      <c r="H3169" s="76"/>
      <c r="I3169" s="76" t="s">
        <v>569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285</v>
      </c>
      <c r="F3170" s="77">
        <v>41820</v>
      </c>
      <c r="G3170" s="76" t="s">
        <v>769</v>
      </c>
      <c r="H3170" s="76"/>
      <c r="I3170" s="76" t="s">
        <v>768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285</v>
      </c>
      <c r="F3171" s="77">
        <v>41851</v>
      </c>
      <c r="G3171" s="76" t="s">
        <v>469</v>
      </c>
      <c r="H3171" s="76"/>
      <c r="I3171" s="76" t="s">
        <v>468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637</v>
      </c>
      <c r="F3172" s="77">
        <v>41858</v>
      </c>
      <c r="G3172" s="76"/>
      <c r="H3172" s="76"/>
      <c r="I3172" s="76" t="s">
        <v>4211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285</v>
      </c>
      <c r="F3173" s="77">
        <v>41882</v>
      </c>
      <c r="G3173" s="76" t="s">
        <v>467</v>
      </c>
      <c r="H3173" s="76"/>
      <c r="I3173" s="76" t="s">
        <v>466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296</v>
      </c>
      <c r="F3174" s="77">
        <v>41890</v>
      </c>
      <c r="G3174" s="76"/>
      <c r="H3174" s="76" t="s">
        <v>4210</v>
      </c>
      <c r="I3174" s="76" t="s">
        <v>4209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285</v>
      </c>
      <c r="F3175" s="77">
        <v>41912</v>
      </c>
      <c r="G3175" s="76" t="s">
        <v>287</v>
      </c>
      <c r="H3175" s="76"/>
      <c r="I3175" s="76" t="s">
        <v>286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285</v>
      </c>
      <c r="F3176" s="77">
        <v>41943</v>
      </c>
      <c r="G3176" s="76" t="s">
        <v>465</v>
      </c>
      <c r="H3176" s="76"/>
      <c r="I3176" s="76" t="s">
        <v>464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285</v>
      </c>
      <c r="F3177" s="77">
        <v>41973</v>
      </c>
      <c r="G3177" s="76" t="s">
        <v>462</v>
      </c>
      <c r="H3177" s="76"/>
      <c r="I3177" s="76" t="s">
        <v>461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285</v>
      </c>
      <c r="F3178" s="77">
        <v>42004</v>
      </c>
      <c r="G3178" s="76" t="s">
        <v>460</v>
      </c>
      <c r="H3178" s="76"/>
      <c r="I3178" s="76" t="s">
        <v>459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285</v>
      </c>
      <c r="F3179" s="77">
        <v>42035</v>
      </c>
      <c r="G3179" s="76" t="s">
        <v>754</v>
      </c>
      <c r="H3179" s="76"/>
      <c r="I3179" s="76" t="s">
        <v>753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285</v>
      </c>
      <c r="F3180" s="77">
        <v>42063</v>
      </c>
      <c r="G3180" s="76" t="s">
        <v>457</v>
      </c>
      <c r="H3180" s="76"/>
      <c r="I3180" s="76" t="s">
        <v>456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285</v>
      </c>
      <c r="F3181" s="77">
        <v>42094</v>
      </c>
      <c r="G3181" s="76" t="s">
        <v>452</v>
      </c>
      <c r="H3181" s="76"/>
      <c r="I3181" s="76" t="s">
        <v>451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285</v>
      </c>
      <c r="F3182" s="77">
        <v>42155</v>
      </c>
      <c r="G3182" s="76" t="s">
        <v>752</v>
      </c>
      <c r="H3182" s="76"/>
      <c r="I3182" s="76" t="s">
        <v>751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285</v>
      </c>
      <c r="F3183" s="77">
        <v>42185</v>
      </c>
      <c r="G3183" s="76" t="s">
        <v>443</v>
      </c>
      <c r="H3183" s="76"/>
      <c r="I3183" s="76" t="s">
        <v>442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285</v>
      </c>
      <c r="F3184" s="77">
        <v>42277</v>
      </c>
      <c r="G3184" s="76" t="s">
        <v>438</v>
      </c>
      <c r="H3184" s="76"/>
      <c r="I3184" s="76" t="s">
        <v>437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285</v>
      </c>
      <c r="F3185" s="77">
        <v>42308</v>
      </c>
      <c r="G3185" s="76" t="s">
        <v>436</v>
      </c>
      <c r="H3185" s="76"/>
      <c r="I3185" s="76" t="s">
        <v>435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285</v>
      </c>
      <c r="F3186" s="77">
        <v>42345</v>
      </c>
      <c r="G3186" s="76" t="s">
        <v>4208</v>
      </c>
      <c r="H3186" s="76" t="s">
        <v>233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285</v>
      </c>
      <c r="F3187" s="77">
        <v>42369</v>
      </c>
      <c r="G3187" s="76" t="s">
        <v>432</v>
      </c>
      <c r="H3187" s="76"/>
      <c r="I3187" s="76" t="s">
        <v>431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285</v>
      </c>
      <c r="F3188" s="77">
        <v>42429</v>
      </c>
      <c r="G3188" s="76" t="s">
        <v>427</v>
      </c>
      <c r="H3188" s="76"/>
      <c r="I3188" s="76" t="s">
        <v>394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285</v>
      </c>
      <c r="F3189" s="77">
        <v>42521</v>
      </c>
      <c r="G3189" s="76" t="s">
        <v>420</v>
      </c>
      <c r="H3189" s="76"/>
      <c r="I3189" s="76" t="s">
        <v>419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285</v>
      </c>
      <c r="F3190" s="77">
        <v>42551</v>
      </c>
      <c r="G3190" s="76" t="s">
        <v>418</v>
      </c>
      <c r="H3190" s="76"/>
      <c r="I3190" s="76" t="s">
        <v>417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285</v>
      </c>
      <c r="F3191" s="77">
        <v>42643</v>
      </c>
      <c r="G3191" s="76" t="s">
        <v>409</v>
      </c>
      <c r="H3191" s="76"/>
      <c r="I3191" s="76" t="s">
        <v>408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637</v>
      </c>
      <c r="F3192" s="77">
        <v>42657</v>
      </c>
      <c r="G3192" s="76"/>
      <c r="H3192" s="76" t="s">
        <v>683</v>
      </c>
      <c r="I3192" s="76" t="s">
        <v>682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637</v>
      </c>
      <c r="F3193" s="77">
        <v>42657</v>
      </c>
      <c r="G3193" s="76"/>
      <c r="H3193" s="76"/>
      <c r="I3193" s="76" t="s">
        <v>681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285</v>
      </c>
      <c r="F3194" s="77">
        <v>42675</v>
      </c>
      <c r="G3194" s="76" t="s">
        <v>406</v>
      </c>
      <c r="H3194" s="76"/>
      <c r="I3194" s="76" t="s">
        <v>405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285</v>
      </c>
      <c r="F3195" s="77">
        <v>42712</v>
      </c>
      <c r="G3195" s="76" t="s">
        <v>4207</v>
      </c>
      <c r="H3195" s="76"/>
      <c r="I3195" s="76" t="s">
        <v>4206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285</v>
      </c>
      <c r="F3196" s="77">
        <v>42766</v>
      </c>
      <c r="G3196" s="76" t="s">
        <v>398</v>
      </c>
      <c r="H3196" s="76"/>
      <c r="I3196" s="76" t="s">
        <v>397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285</v>
      </c>
      <c r="F3197" s="77">
        <v>42794</v>
      </c>
      <c r="G3197" s="76" t="s">
        <v>395</v>
      </c>
      <c r="H3197" s="76"/>
      <c r="I3197" s="76" t="s">
        <v>394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285</v>
      </c>
      <c r="F3198" s="77">
        <v>42855</v>
      </c>
      <c r="G3198" s="76" t="s">
        <v>388</v>
      </c>
      <c r="H3198" s="76"/>
      <c r="I3198" s="76" t="s">
        <v>387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285</v>
      </c>
      <c r="F3199" s="77">
        <v>42886</v>
      </c>
      <c r="G3199" s="76" t="s">
        <v>680</v>
      </c>
      <c r="H3199" s="76"/>
      <c r="I3199" s="76" t="s">
        <v>679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337</v>
      </c>
      <c r="F3200" s="77">
        <v>43108</v>
      </c>
      <c r="G3200" s="76" t="s">
        <v>4205</v>
      </c>
      <c r="H3200" s="76" t="s">
        <v>233</v>
      </c>
      <c r="I3200" s="76" t="s">
        <v>4204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337</v>
      </c>
      <c r="F3201" s="77">
        <v>43564</v>
      </c>
      <c r="G3201" s="76" t="s">
        <v>1047</v>
      </c>
      <c r="H3201" s="76" t="s">
        <v>233</v>
      </c>
      <c r="I3201" s="76" t="s">
        <v>4203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285</v>
      </c>
      <c r="F3202" s="77">
        <v>43616</v>
      </c>
      <c r="G3202" s="76" t="s">
        <v>4202</v>
      </c>
      <c r="H3202" s="76"/>
      <c r="I3202" s="76" t="s">
        <v>4201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276</v>
      </c>
      <c r="F3203" s="77">
        <v>43722</v>
      </c>
      <c r="G3203" s="76" t="s">
        <v>968</v>
      </c>
      <c r="H3203" s="76" t="s">
        <v>323</v>
      </c>
      <c r="I3203" s="76" t="s">
        <v>967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285</v>
      </c>
      <c r="F3204" s="77">
        <v>43769</v>
      </c>
      <c r="G3204" s="76" t="s">
        <v>342</v>
      </c>
      <c r="H3204" s="76"/>
      <c r="I3204" s="76" t="s">
        <v>4200</v>
      </c>
      <c r="J3204" s="78">
        <v>-1283.3699999999999</v>
      </c>
    </row>
    <row r="3205" spans="1:10" x14ac:dyDescent="0.25">
      <c r="A3205" s="76"/>
      <c r="B3205" s="76"/>
      <c r="C3205" s="76" t="s">
        <v>4199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4198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285</v>
      </c>
      <c r="F3207" s="77">
        <v>42369</v>
      </c>
      <c r="G3207" s="76" t="s">
        <v>1592</v>
      </c>
      <c r="H3207" s="76"/>
      <c r="I3207" s="76" t="s">
        <v>1591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285</v>
      </c>
      <c r="F3208" s="77">
        <v>42370</v>
      </c>
      <c r="G3208" s="76" t="s">
        <v>568</v>
      </c>
      <c r="H3208" s="76"/>
      <c r="I3208" s="76" t="s">
        <v>567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285</v>
      </c>
      <c r="F3209" s="77">
        <v>42735</v>
      </c>
      <c r="G3209" s="76" t="s">
        <v>402</v>
      </c>
      <c r="H3209" s="76"/>
      <c r="I3209" s="76" t="s">
        <v>401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337</v>
      </c>
      <c r="F3210" s="77">
        <v>43189</v>
      </c>
      <c r="G3210" s="76" t="s">
        <v>3803</v>
      </c>
      <c r="H3210" s="76" t="s">
        <v>3802</v>
      </c>
      <c r="I3210" s="76" t="s">
        <v>4197</v>
      </c>
      <c r="J3210" s="78">
        <v>1000</v>
      </c>
    </row>
    <row r="3211" spans="1:10" x14ac:dyDescent="0.25">
      <c r="A3211" s="76"/>
      <c r="B3211" s="76"/>
      <c r="C3211" s="76" t="s">
        <v>4196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4195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276</v>
      </c>
      <c r="F3213" s="77">
        <v>43131</v>
      </c>
      <c r="G3213" s="76" t="s">
        <v>4194</v>
      </c>
      <c r="H3213" s="76" t="s">
        <v>4193</v>
      </c>
      <c r="I3213" s="76" t="s">
        <v>4192</v>
      </c>
      <c r="J3213" s="78">
        <v>-51.48</v>
      </c>
    </row>
    <row r="3214" spans="1:10" x14ac:dyDescent="0.25">
      <c r="A3214" s="76"/>
      <c r="B3214" s="76"/>
      <c r="C3214" s="76" t="s">
        <v>4191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4190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285</v>
      </c>
      <c r="F3216" s="77">
        <v>40574</v>
      </c>
      <c r="G3216" s="76" t="s">
        <v>539</v>
      </c>
      <c r="H3216" s="76"/>
      <c r="I3216" s="76" t="s">
        <v>538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285</v>
      </c>
      <c r="F3217" s="77">
        <v>40574</v>
      </c>
      <c r="G3217" s="76" t="s">
        <v>537</v>
      </c>
      <c r="H3217" s="76"/>
      <c r="I3217" s="76" t="s">
        <v>536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285</v>
      </c>
      <c r="F3218" s="77">
        <v>40877</v>
      </c>
      <c r="G3218" s="76" t="s">
        <v>289</v>
      </c>
      <c r="H3218" s="76"/>
      <c r="I3218" s="76" t="s">
        <v>288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285</v>
      </c>
      <c r="F3219" s="77">
        <v>41547</v>
      </c>
      <c r="G3219" s="76" t="s">
        <v>487</v>
      </c>
      <c r="H3219" s="76"/>
      <c r="I3219" s="76" t="s">
        <v>486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285</v>
      </c>
      <c r="F3220" s="77">
        <v>42767</v>
      </c>
      <c r="G3220" s="76" t="s">
        <v>284</v>
      </c>
      <c r="H3220" s="76"/>
      <c r="I3220" s="76" t="s">
        <v>283</v>
      </c>
      <c r="J3220" s="78">
        <v>-90</v>
      </c>
    </row>
    <row r="3221" spans="1:10" x14ac:dyDescent="0.25">
      <c r="A3221" s="76"/>
      <c r="B3221" s="76"/>
      <c r="C3221" s="76" t="s">
        <v>4189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4188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285</v>
      </c>
      <c r="F3223" s="77">
        <v>40724</v>
      </c>
      <c r="G3223" s="76" t="s">
        <v>533</v>
      </c>
      <c r="H3223" s="76"/>
      <c r="I3223" s="76" t="s">
        <v>532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285</v>
      </c>
      <c r="F3224" s="77">
        <v>40755</v>
      </c>
      <c r="G3224" s="76" t="s">
        <v>531</v>
      </c>
      <c r="H3224" s="76"/>
      <c r="I3224" s="76" t="s">
        <v>530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285</v>
      </c>
      <c r="F3225" s="77">
        <v>40755</v>
      </c>
      <c r="G3225" s="76" t="s">
        <v>873</v>
      </c>
      <c r="H3225" s="76"/>
      <c r="I3225" s="76" t="s">
        <v>872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285</v>
      </c>
      <c r="F3226" s="77">
        <v>40877</v>
      </c>
      <c r="G3226" s="76" t="s">
        <v>289</v>
      </c>
      <c r="H3226" s="76"/>
      <c r="I3226" s="76" t="s">
        <v>288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285</v>
      </c>
      <c r="F3227" s="77">
        <v>40939</v>
      </c>
      <c r="G3227" s="76" t="s">
        <v>525</v>
      </c>
      <c r="H3227" s="76"/>
      <c r="I3227" s="76" t="s">
        <v>524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285</v>
      </c>
      <c r="F3228" s="77">
        <v>40968</v>
      </c>
      <c r="G3228" s="76" t="s">
        <v>523</v>
      </c>
      <c r="H3228" s="76"/>
      <c r="I3228" s="76" t="s">
        <v>522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285</v>
      </c>
      <c r="F3229" s="77">
        <v>41060</v>
      </c>
      <c r="G3229" s="76" t="s">
        <v>515</v>
      </c>
      <c r="H3229" s="76"/>
      <c r="I3229" s="76" t="s">
        <v>514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285</v>
      </c>
      <c r="F3230" s="77">
        <v>41121</v>
      </c>
      <c r="G3230" s="76" t="s">
        <v>513</v>
      </c>
      <c r="H3230" s="76"/>
      <c r="I3230" s="76" t="s">
        <v>512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285</v>
      </c>
      <c r="F3231" s="77">
        <v>41152</v>
      </c>
      <c r="G3231" s="76" t="s">
        <v>511</v>
      </c>
      <c r="H3231" s="76"/>
      <c r="I3231" s="76" t="s">
        <v>510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285</v>
      </c>
      <c r="F3232" s="77">
        <v>41182</v>
      </c>
      <c r="G3232" s="76" t="s">
        <v>509</v>
      </c>
      <c r="H3232" s="76"/>
      <c r="I3232" s="76" t="s">
        <v>508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285</v>
      </c>
      <c r="F3233" s="77">
        <v>41305</v>
      </c>
      <c r="G3233" s="76" t="s">
        <v>501</v>
      </c>
      <c r="H3233" s="76"/>
      <c r="I3233" s="76" t="s">
        <v>500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285</v>
      </c>
      <c r="F3234" s="77">
        <v>41425</v>
      </c>
      <c r="G3234" s="76" t="s">
        <v>493</v>
      </c>
      <c r="H3234" s="76"/>
      <c r="I3234" s="76" t="s">
        <v>492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285</v>
      </c>
      <c r="F3235" s="77">
        <v>41517</v>
      </c>
      <c r="G3235" s="76" t="s">
        <v>489</v>
      </c>
      <c r="H3235" s="76"/>
      <c r="I3235" s="76" t="s">
        <v>488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285</v>
      </c>
      <c r="F3236" s="77">
        <v>41759</v>
      </c>
      <c r="G3236" s="76" t="s">
        <v>471</v>
      </c>
      <c r="H3236" s="76"/>
      <c r="I3236" s="76" t="s">
        <v>470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285</v>
      </c>
      <c r="F3237" s="77">
        <v>42094</v>
      </c>
      <c r="G3237" s="76" t="s">
        <v>452</v>
      </c>
      <c r="H3237" s="76"/>
      <c r="I3237" s="76" t="s">
        <v>451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285</v>
      </c>
      <c r="F3238" s="77">
        <v>42675</v>
      </c>
      <c r="G3238" s="76" t="s">
        <v>406</v>
      </c>
      <c r="H3238" s="76"/>
      <c r="I3238" s="76" t="s">
        <v>405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285</v>
      </c>
      <c r="F3239" s="77">
        <v>42735</v>
      </c>
      <c r="G3239" s="76" t="s">
        <v>402</v>
      </c>
      <c r="H3239" s="76"/>
      <c r="I3239" s="76" t="s">
        <v>401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285</v>
      </c>
      <c r="F3240" s="77">
        <v>42809</v>
      </c>
      <c r="G3240" s="76" t="s">
        <v>557</v>
      </c>
      <c r="H3240" s="76"/>
      <c r="I3240" s="76" t="s">
        <v>556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337</v>
      </c>
      <c r="F3241" s="77">
        <v>43258</v>
      </c>
      <c r="G3241" s="76" t="s">
        <v>4187</v>
      </c>
      <c r="H3241" s="76" t="s">
        <v>766</v>
      </c>
      <c r="I3241" s="76" t="s">
        <v>4186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276</v>
      </c>
      <c r="F3242" s="77">
        <v>43388</v>
      </c>
      <c r="G3242" s="76" t="s">
        <v>1659</v>
      </c>
      <c r="H3242" s="76" t="s">
        <v>266</v>
      </c>
      <c r="I3242" s="76" t="s">
        <v>4185</v>
      </c>
      <c r="J3242" s="78">
        <v>-64.150000000000006</v>
      </c>
    </row>
    <row r="3243" spans="1:10" x14ac:dyDescent="0.25">
      <c r="A3243" s="76"/>
      <c r="B3243" s="76"/>
      <c r="C3243" s="76" t="s">
        <v>4184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4183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285</v>
      </c>
      <c r="F3245" s="77">
        <v>41820</v>
      </c>
      <c r="G3245" s="76" t="s">
        <v>769</v>
      </c>
      <c r="H3245" s="76"/>
      <c r="I3245" s="76" t="s">
        <v>768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285</v>
      </c>
      <c r="F3246" s="77">
        <v>42185</v>
      </c>
      <c r="G3246" s="76" t="s">
        <v>443</v>
      </c>
      <c r="H3246" s="76"/>
      <c r="I3246" s="76" t="s">
        <v>442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285</v>
      </c>
      <c r="F3247" s="77">
        <v>42216</v>
      </c>
      <c r="G3247" s="76" t="s">
        <v>927</v>
      </c>
      <c r="H3247" s="76"/>
      <c r="I3247" s="76" t="s">
        <v>926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285</v>
      </c>
      <c r="F3248" s="77">
        <v>42370</v>
      </c>
      <c r="G3248" s="76" t="s">
        <v>568</v>
      </c>
      <c r="H3248" s="76"/>
      <c r="I3248" s="76" t="s">
        <v>567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285</v>
      </c>
      <c r="F3249" s="77">
        <v>42551</v>
      </c>
      <c r="G3249" s="76" t="s">
        <v>418</v>
      </c>
      <c r="H3249" s="76"/>
      <c r="I3249" s="76" t="s">
        <v>417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285</v>
      </c>
      <c r="F3250" s="77">
        <v>43221</v>
      </c>
      <c r="G3250" s="76" t="s">
        <v>596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4182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4181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285</v>
      </c>
      <c r="F3253" s="77">
        <v>40939</v>
      </c>
      <c r="G3253" s="76" t="s">
        <v>525</v>
      </c>
      <c r="H3253" s="76"/>
      <c r="I3253" s="76" t="s">
        <v>524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285</v>
      </c>
      <c r="F3254" s="77">
        <v>41759</v>
      </c>
      <c r="G3254" s="76" t="s">
        <v>471</v>
      </c>
      <c r="H3254" s="76"/>
      <c r="I3254" s="76" t="s">
        <v>470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285</v>
      </c>
      <c r="F3255" s="77">
        <v>41851</v>
      </c>
      <c r="G3255" s="76" t="s">
        <v>469</v>
      </c>
      <c r="H3255" s="76"/>
      <c r="I3255" s="76" t="s">
        <v>468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285</v>
      </c>
      <c r="F3256" s="77">
        <v>41882</v>
      </c>
      <c r="G3256" s="76" t="s">
        <v>467</v>
      </c>
      <c r="H3256" s="76"/>
      <c r="I3256" s="76" t="s">
        <v>466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285</v>
      </c>
      <c r="F3257" s="77">
        <v>42063</v>
      </c>
      <c r="G3257" s="76" t="s">
        <v>457</v>
      </c>
      <c r="H3257" s="76"/>
      <c r="I3257" s="76" t="s">
        <v>456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285</v>
      </c>
      <c r="F3258" s="77">
        <v>42094</v>
      </c>
      <c r="G3258" s="76" t="s">
        <v>452</v>
      </c>
      <c r="H3258" s="76"/>
      <c r="I3258" s="76" t="s">
        <v>451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285</v>
      </c>
      <c r="F3259" s="77">
        <v>42124</v>
      </c>
      <c r="G3259" s="76" t="s">
        <v>448</v>
      </c>
      <c r="H3259" s="76"/>
      <c r="I3259" s="76" t="s">
        <v>447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285</v>
      </c>
      <c r="F3260" s="77">
        <v>42277</v>
      </c>
      <c r="G3260" s="76" t="s">
        <v>438</v>
      </c>
      <c r="H3260" s="76"/>
      <c r="I3260" s="76" t="s">
        <v>437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285</v>
      </c>
      <c r="F3261" s="77">
        <v>42370</v>
      </c>
      <c r="G3261" s="76" t="s">
        <v>568</v>
      </c>
      <c r="H3261" s="76"/>
      <c r="I3261" s="76" t="s">
        <v>567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285</v>
      </c>
      <c r="F3262" s="77">
        <v>42478</v>
      </c>
      <c r="G3262" s="76" t="s">
        <v>336</v>
      </c>
      <c r="H3262" s="76"/>
      <c r="I3262" s="76" t="s">
        <v>4180</v>
      </c>
      <c r="J3262" s="78">
        <v>-500</v>
      </c>
    </row>
    <row r="3263" spans="1:10" x14ac:dyDescent="0.25">
      <c r="A3263" s="76"/>
      <c r="B3263" s="76"/>
      <c r="C3263" s="76" t="s">
        <v>4179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4178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285</v>
      </c>
      <c r="F3265" s="77">
        <v>40694</v>
      </c>
      <c r="G3265" s="76" t="s">
        <v>593</v>
      </c>
      <c r="H3265" s="76"/>
      <c r="I3265" s="76" t="s">
        <v>592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285</v>
      </c>
      <c r="F3266" s="77">
        <v>40877</v>
      </c>
      <c r="G3266" s="76" t="s">
        <v>289</v>
      </c>
      <c r="H3266" s="76"/>
      <c r="I3266" s="76" t="s">
        <v>288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285</v>
      </c>
      <c r="F3267" s="77">
        <v>41060</v>
      </c>
      <c r="G3267" s="76" t="s">
        <v>515</v>
      </c>
      <c r="H3267" s="76"/>
      <c r="I3267" s="76" t="s">
        <v>514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285</v>
      </c>
      <c r="F3268" s="77">
        <v>41121</v>
      </c>
      <c r="G3268" s="76" t="s">
        <v>513</v>
      </c>
      <c r="H3268" s="76"/>
      <c r="I3268" s="76" t="s">
        <v>512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285</v>
      </c>
      <c r="F3269" s="77">
        <v>41121</v>
      </c>
      <c r="G3269" s="76" t="s">
        <v>1008</v>
      </c>
      <c r="H3269" s="76"/>
      <c r="I3269" s="76" t="s">
        <v>1007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285</v>
      </c>
      <c r="F3270" s="77">
        <v>41152</v>
      </c>
      <c r="G3270" s="76" t="s">
        <v>511</v>
      </c>
      <c r="H3270" s="76"/>
      <c r="I3270" s="76" t="s">
        <v>510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285</v>
      </c>
      <c r="F3271" s="77">
        <v>41182</v>
      </c>
      <c r="G3271" s="76" t="s">
        <v>509</v>
      </c>
      <c r="H3271" s="76"/>
      <c r="I3271" s="76" t="s">
        <v>508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285</v>
      </c>
      <c r="F3272" s="77">
        <v>41213</v>
      </c>
      <c r="G3272" s="76" t="s">
        <v>507</v>
      </c>
      <c r="H3272" s="76"/>
      <c r="I3272" s="76" t="s">
        <v>506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285</v>
      </c>
      <c r="F3273" s="77">
        <v>41243</v>
      </c>
      <c r="G3273" s="76" t="s">
        <v>505</v>
      </c>
      <c r="H3273" s="76"/>
      <c r="I3273" s="76" t="s">
        <v>504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285</v>
      </c>
      <c r="F3274" s="77">
        <v>41305</v>
      </c>
      <c r="G3274" s="76" t="s">
        <v>501</v>
      </c>
      <c r="H3274" s="76"/>
      <c r="I3274" s="76" t="s">
        <v>500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285</v>
      </c>
      <c r="F3275" s="77">
        <v>41364</v>
      </c>
      <c r="G3275" s="76" t="s">
        <v>497</v>
      </c>
      <c r="H3275" s="76"/>
      <c r="I3275" s="76" t="s">
        <v>496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285</v>
      </c>
      <c r="F3276" s="77">
        <v>41394</v>
      </c>
      <c r="G3276" s="76" t="s">
        <v>495</v>
      </c>
      <c r="H3276" s="76"/>
      <c r="I3276" s="76" t="s">
        <v>494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285</v>
      </c>
      <c r="F3277" s="77">
        <v>41455</v>
      </c>
      <c r="G3277" s="76" t="s">
        <v>491</v>
      </c>
      <c r="H3277" s="76"/>
      <c r="I3277" s="76" t="s">
        <v>490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285</v>
      </c>
      <c r="F3278" s="77">
        <v>41517</v>
      </c>
      <c r="G3278" s="76" t="s">
        <v>489</v>
      </c>
      <c r="H3278" s="76"/>
      <c r="I3278" s="76" t="s">
        <v>488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285</v>
      </c>
      <c r="F3279" s="77">
        <v>41517</v>
      </c>
      <c r="G3279" s="76" t="s">
        <v>1006</v>
      </c>
      <c r="H3279" s="76"/>
      <c r="I3279" s="76" t="s">
        <v>1005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285</v>
      </c>
      <c r="F3280" s="77">
        <v>41547</v>
      </c>
      <c r="G3280" s="76" t="s">
        <v>487</v>
      </c>
      <c r="H3280" s="76"/>
      <c r="I3280" s="76" t="s">
        <v>486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285</v>
      </c>
      <c r="F3281" s="77">
        <v>41578</v>
      </c>
      <c r="G3281" s="76" t="s">
        <v>485</v>
      </c>
      <c r="H3281" s="76"/>
      <c r="I3281" s="76" t="s">
        <v>484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285</v>
      </c>
      <c r="F3282" s="77">
        <v>41608</v>
      </c>
      <c r="G3282" s="76" t="s">
        <v>483</v>
      </c>
      <c r="H3282" s="76"/>
      <c r="I3282" s="76" t="s">
        <v>482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285</v>
      </c>
      <c r="F3283" s="77">
        <v>41729</v>
      </c>
      <c r="G3283" s="76" t="s">
        <v>473</v>
      </c>
      <c r="H3283" s="76"/>
      <c r="I3283" s="76" t="s">
        <v>472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285</v>
      </c>
      <c r="F3284" s="77">
        <v>41759</v>
      </c>
      <c r="G3284" s="76" t="s">
        <v>471</v>
      </c>
      <c r="H3284" s="76"/>
      <c r="I3284" s="76" t="s">
        <v>470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285</v>
      </c>
      <c r="F3285" s="77">
        <v>41790</v>
      </c>
      <c r="G3285" s="76" t="s">
        <v>570</v>
      </c>
      <c r="H3285" s="76"/>
      <c r="I3285" s="76" t="s">
        <v>569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285</v>
      </c>
      <c r="F3286" s="77">
        <v>41820</v>
      </c>
      <c r="G3286" s="76" t="s">
        <v>769</v>
      </c>
      <c r="H3286" s="76"/>
      <c r="I3286" s="76" t="s">
        <v>768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296</v>
      </c>
      <c r="F3287" s="77">
        <v>41855</v>
      </c>
      <c r="G3287" s="76"/>
      <c r="H3287" s="76" t="s">
        <v>4177</v>
      </c>
      <c r="I3287" s="76" t="s">
        <v>750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285</v>
      </c>
      <c r="F3288" s="77">
        <v>41882</v>
      </c>
      <c r="G3288" s="76" t="s">
        <v>467</v>
      </c>
      <c r="H3288" s="76"/>
      <c r="I3288" s="76" t="s">
        <v>466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285</v>
      </c>
      <c r="F3289" s="77">
        <v>41973</v>
      </c>
      <c r="G3289" s="76" t="s">
        <v>462</v>
      </c>
      <c r="H3289" s="76"/>
      <c r="I3289" s="76" t="s">
        <v>461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285</v>
      </c>
      <c r="F3290" s="77">
        <v>42035</v>
      </c>
      <c r="G3290" s="76" t="s">
        <v>754</v>
      </c>
      <c r="H3290" s="76"/>
      <c r="I3290" s="76" t="s">
        <v>753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285</v>
      </c>
      <c r="F3291" s="77">
        <v>42063</v>
      </c>
      <c r="G3291" s="76" t="s">
        <v>457</v>
      </c>
      <c r="H3291" s="76"/>
      <c r="I3291" s="76" t="s">
        <v>456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296</v>
      </c>
      <c r="F3292" s="77">
        <v>42093</v>
      </c>
      <c r="G3292" s="76"/>
      <c r="H3292" s="76" t="s">
        <v>4177</v>
      </c>
      <c r="I3292" s="76" t="s">
        <v>750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285</v>
      </c>
      <c r="F3293" s="77">
        <v>42094</v>
      </c>
      <c r="G3293" s="76" t="s">
        <v>452</v>
      </c>
      <c r="H3293" s="76"/>
      <c r="I3293" s="76" t="s">
        <v>451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285</v>
      </c>
      <c r="F3294" s="77">
        <v>42124</v>
      </c>
      <c r="G3294" s="76" t="s">
        <v>448</v>
      </c>
      <c r="H3294" s="76"/>
      <c r="I3294" s="76" t="s">
        <v>447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285</v>
      </c>
      <c r="F3295" s="77">
        <v>42155</v>
      </c>
      <c r="G3295" s="76" t="s">
        <v>752</v>
      </c>
      <c r="H3295" s="76"/>
      <c r="I3295" s="76" t="s">
        <v>751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285</v>
      </c>
      <c r="F3296" s="77">
        <v>42185</v>
      </c>
      <c r="G3296" s="76" t="s">
        <v>443</v>
      </c>
      <c r="H3296" s="76"/>
      <c r="I3296" s="76" t="s">
        <v>442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285</v>
      </c>
      <c r="F3297" s="77">
        <v>42216</v>
      </c>
      <c r="G3297" s="76" t="s">
        <v>927</v>
      </c>
      <c r="H3297" s="76"/>
      <c r="I3297" s="76" t="s">
        <v>926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285</v>
      </c>
      <c r="F3298" s="77">
        <v>42247</v>
      </c>
      <c r="G3298" s="76" t="s">
        <v>440</v>
      </c>
      <c r="H3298" s="76"/>
      <c r="I3298" s="76" t="s">
        <v>439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285</v>
      </c>
      <c r="F3299" s="77">
        <v>42277</v>
      </c>
      <c r="G3299" s="76" t="s">
        <v>438</v>
      </c>
      <c r="H3299" s="76"/>
      <c r="I3299" s="76" t="s">
        <v>437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285</v>
      </c>
      <c r="F3300" s="77">
        <v>42429</v>
      </c>
      <c r="G3300" s="76" t="s">
        <v>427</v>
      </c>
      <c r="H3300" s="76"/>
      <c r="I3300" s="76" t="s">
        <v>394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285</v>
      </c>
      <c r="F3301" s="77">
        <v>42460</v>
      </c>
      <c r="G3301" s="76" t="s">
        <v>426</v>
      </c>
      <c r="H3301" s="76"/>
      <c r="I3301" s="76" t="s">
        <v>425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285</v>
      </c>
      <c r="F3302" s="77">
        <v>42521</v>
      </c>
      <c r="G3302" s="76" t="s">
        <v>420</v>
      </c>
      <c r="H3302" s="76"/>
      <c r="I3302" s="76" t="s">
        <v>419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285</v>
      </c>
      <c r="F3303" s="77">
        <v>42551</v>
      </c>
      <c r="G3303" s="76" t="s">
        <v>418</v>
      </c>
      <c r="H3303" s="76"/>
      <c r="I3303" s="76" t="s">
        <v>417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285</v>
      </c>
      <c r="F3304" s="77">
        <v>42613</v>
      </c>
      <c r="G3304" s="76" t="s">
        <v>413</v>
      </c>
      <c r="H3304" s="76"/>
      <c r="I3304" s="76" t="s">
        <v>412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285</v>
      </c>
      <c r="F3305" s="77">
        <v>42643</v>
      </c>
      <c r="G3305" s="76" t="s">
        <v>409</v>
      </c>
      <c r="H3305" s="76"/>
      <c r="I3305" s="76" t="s">
        <v>408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285</v>
      </c>
      <c r="F3306" s="77">
        <v>42675</v>
      </c>
      <c r="G3306" s="76" t="s">
        <v>406</v>
      </c>
      <c r="H3306" s="76"/>
      <c r="I3306" s="76" t="s">
        <v>405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285</v>
      </c>
      <c r="F3307" s="77">
        <v>42766</v>
      </c>
      <c r="G3307" s="76" t="s">
        <v>398</v>
      </c>
      <c r="H3307" s="76"/>
      <c r="I3307" s="76" t="s">
        <v>397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285</v>
      </c>
      <c r="F3308" s="77">
        <v>42794</v>
      </c>
      <c r="G3308" s="76" t="s">
        <v>395</v>
      </c>
      <c r="H3308" s="76"/>
      <c r="I3308" s="76" t="s">
        <v>394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285</v>
      </c>
      <c r="F3309" s="77">
        <v>42825</v>
      </c>
      <c r="G3309" s="76" t="s">
        <v>391</v>
      </c>
      <c r="H3309" s="76"/>
      <c r="I3309" s="76" t="s">
        <v>390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276</v>
      </c>
      <c r="F3310" s="77">
        <v>42894</v>
      </c>
      <c r="G3310" s="76"/>
      <c r="H3310" s="76" t="s">
        <v>4176</v>
      </c>
      <c r="I3310" s="76" t="s">
        <v>4175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276</v>
      </c>
      <c r="F3311" s="77">
        <v>43186</v>
      </c>
      <c r="G3311" s="76" t="s">
        <v>4174</v>
      </c>
      <c r="H3311" s="76" t="s">
        <v>4173</v>
      </c>
      <c r="I3311" s="76" t="s">
        <v>4172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276</v>
      </c>
      <c r="F3312" s="77">
        <v>43259</v>
      </c>
      <c r="G3312" s="76" t="s">
        <v>4171</v>
      </c>
      <c r="H3312" s="76" t="s">
        <v>4170</v>
      </c>
      <c r="I3312" s="76" t="s">
        <v>4169</v>
      </c>
      <c r="J3312" s="78">
        <v>-539.64</v>
      </c>
    </row>
    <row r="3313" spans="1:10" x14ac:dyDescent="0.25">
      <c r="A3313" s="76"/>
      <c r="B3313" s="76"/>
      <c r="C3313" s="76" t="s">
        <v>4168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4167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285</v>
      </c>
      <c r="F3315" s="77">
        <v>40663</v>
      </c>
      <c r="G3315" s="76" t="s">
        <v>836</v>
      </c>
      <c r="H3315" s="76"/>
      <c r="I3315" s="76" t="s">
        <v>835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285</v>
      </c>
      <c r="F3316" s="77">
        <v>40999</v>
      </c>
      <c r="G3316" s="76" t="s">
        <v>521</v>
      </c>
      <c r="H3316" s="76"/>
      <c r="I3316" s="76" t="s">
        <v>520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285</v>
      </c>
      <c r="F3317" s="77">
        <v>41455</v>
      </c>
      <c r="G3317" s="76" t="s">
        <v>491</v>
      </c>
      <c r="H3317" s="76"/>
      <c r="I3317" s="76" t="s">
        <v>490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285</v>
      </c>
      <c r="F3318" s="77">
        <v>41639</v>
      </c>
      <c r="G3318" s="76" t="s">
        <v>756</v>
      </c>
      <c r="H3318" s="76"/>
      <c r="I3318" s="76" t="s">
        <v>755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285</v>
      </c>
      <c r="F3319" s="77">
        <v>42004</v>
      </c>
      <c r="G3319" s="76" t="s">
        <v>460</v>
      </c>
      <c r="H3319" s="76"/>
      <c r="I3319" s="76" t="s">
        <v>459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285</v>
      </c>
      <c r="F3320" s="77">
        <v>42216</v>
      </c>
      <c r="G3320" s="76" t="s">
        <v>927</v>
      </c>
      <c r="H3320" s="76"/>
      <c r="I3320" s="76" t="s">
        <v>926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285</v>
      </c>
      <c r="F3321" s="77">
        <v>42369</v>
      </c>
      <c r="G3321" s="76" t="s">
        <v>432</v>
      </c>
      <c r="H3321" s="76"/>
      <c r="I3321" s="76" t="s">
        <v>431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285</v>
      </c>
      <c r="F3322" s="77">
        <v>42521</v>
      </c>
      <c r="G3322" s="76" t="s">
        <v>420</v>
      </c>
      <c r="H3322" s="76"/>
      <c r="I3322" s="76" t="s">
        <v>419</v>
      </c>
      <c r="J3322" s="78">
        <v>8</v>
      </c>
    </row>
    <row r="3323" spans="1:10" x14ac:dyDescent="0.25">
      <c r="A3323" s="76"/>
      <c r="B3323" s="76"/>
      <c r="C3323" s="76" t="s">
        <v>4166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4165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276</v>
      </c>
      <c r="F3325" s="77">
        <v>42971</v>
      </c>
      <c r="G3325" s="76" t="s">
        <v>4164</v>
      </c>
      <c r="H3325" s="76" t="s">
        <v>4130</v>
      </c>
      <c r="I3325" s="76" t="s">
        <v>4163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276</v>
      </c>
      <c r="F3326" s="77">
        <v>43225</v>
      </c>
      <c r="G3326" s="76" t="s">
        <v>4162</v>
      </c>
      <c r="H3326" s="76" t="s">
        <v>4156</v>
      </c>
      <c r="I3326" s="76" t="s">
        <v>4158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276</v>
      </c>
      <c r="F3327" s="77">
        <v>43250</v>
      </c>
      <c r="G3327" s="76" t="s">
        <v>4161</v>
      </c>
      <c r="H3327" s="76" t="s">
        <v>4130</v>
      </c>
      <c r="I3327" s="76" t="s">
        <v>4153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276</v>
      </c>
      <c r="F3328" s="77">
        <v>43262</v>
      </c>
      <c r="G3328" s="76" t="s">
        <v>4160</v>
      </c>
      <c r="H3328" s="76" t="s">
        <v>4156</v>
      </c>
      <c r="I3328" s="76" t="s">
        <v>4158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285</v>
      </c>
      <c r="F3329" s="77">
        <v>43281</v>
      </c>
      <c r="G3329" s="76" t="s">
        <v>365</v>
      </c>
      <c r="H3329" s="76"/>
      <c r="I3329" s="76" t="s">
        <v>364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285</v>
      </c>
      <c r="F3330" s="77">
        <v>43281</v>
      </c>
      <c r="G3330" s="76" t="s">
        <v>1106</v>
      </c>
      <c r="H3330" s="76"/>
      <c r="I3330" s="76" t="s">
        <v>1160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285</v>
      </c>
      <c r="F3331" s="77">
        <v>43281</v>
      </c>
      <c r="G3331" s="76" t="s">
        <v>1106</v>
      </c>
      <c r="H3331" s="76"/>
      <c r="I3331" s="76" t="s">
        <v>1105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276</v>
      </c>
      <c r="F3332" s="77">
        <v>43293</v>
      </c>
      <c r="G3332" s="76" t="s">
        <v>4159</v>
      </c>
      <c r="H3332" s="76" t="s">
        <v>4156</v>
      </c>
      <c r="I3332" s="76" t="s">
        <v>4158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296</v>
      </c>
      <c r="F3333" s="77">
        <v>43301</v>
      </c>
      <c r="G3333" s="76" t="s">
        <v>4157</v>
      </c>
      <c r="H3333" s="76" t="s">
        <v>4156</v>
      </c>
      <c r="I3333" s="76" t="s">
        <v>4155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276</v>
      </c>
      <c r="F3334" s="77">
        <v>43343</v>
      </c>
      <c r="G3334" s="76" t="s">
        <v>4154</v>
      </c>
      <c r="H3334" s="76" t="s">
        <v>4130</v>
      </c>
      <c r="I3334" s="76" t="s">
        <v>4153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285</v>
      </c>
      <c r="F3335" s="77">
        <v>43343</v>
      </c>
      <c r="G3335" s="76" t="s">
        <v>1104</v>
      </c>
      <c r="H3335" s="76"/>
      <c r="I3335" s="76" t="s">
        <v>1103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276</v>
      </c>
      <c r="F3336" s="77">
        <v>43419</v>
      </c>
      <c r="G3336" s="76" t="s">
        <v>4152</v>
      </c>
      <c r="H3336" s="76" t="s">
        <v>4130</v>
      </c>
      <c r="I3336" s="76" t="s">
        <v>977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276</v>
      </c>
      <c r="F3337" s="77">
        <v>43419</v>
      </c>
      <c r="G3337" s="76" t="s">
        <v>4151</v>
      </c>
      <c r="H3337" s="76" t="s">
        <v>4130</v>
      </c>
      <c r="I3337" s="76" t="s">
        <v>4150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276</v>
      </c>
      <c r="F3338" s="77">
        <v>43419</v>
      </c>
      <c r="G3338" s="76" t="s">
        <v>4149</v>
      </c>
      <c r="H3338" s="76" t="s">
        <v>4130</v>
      </c>
      <c r="I3338" s="76" t="s">
        <v>4148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285</v>
      </c>
      <c r="F3339" s="77">
        <v>43504</v>
      </c>
      <c r="G3339" s="76" t="s">
        <v>4147</v>
      </c>
      <c r="H3339" s="76"/>
      <c r="I3339" s="76" t="s">
        <v>4146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276</v>
      </c>
      <c r="F3340" s="77">
        <v>43560</v>
      </c>
      <c r="G3340" s="76" t="s">
        <v>4145</v>
      </c>
      <c r="H3340" s="76" t="s">
        <v>4130</v>
      </c>
      <c r="I3340" s="76" t="s">
        <v>4144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276</v>
      </c>
      <c r="F3341" s="77">
        <v>43563</v>
      </c>
      <c r="G3341" s="76" t="s">
        <v>4143</v>
      </c>
      <c r="H3341" s="76" t="s">
        <v>4130</v>
      </c>
      <c r="I3341" s="76" t="s">
        <v>4142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276</v>
      </c>
      <c r="F3342" s="77">
        <v>43677</v>
      </c>
      <c r="G3342" s="76" t="s">
        <v>4141</v>
      </c>
      <c r="H3342" s="76" t="s">
        <v>4130</v>
      </c>
      <c r="I3342" s="76" t="s">
        <v>4140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276</v>
      </c>
      <c r="F3343" s="77">
        <v>43677</v>
      </c>
      <c r="G3343" s="76" t="s">
        <v>4139</v>
      </c>
      <c r="H3343" s="76" t="s">
        <v>4130</v>
      </c>
      <c r="I3343" s="76" t="s">
        <v>4138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285</v>
      </c>
      <c r="F3344" s="77">
        <v>43708</v>
      </c>
      <c r="G3344" s="76" t="s">
        <v>1079</v>
      </c>
      <c r="H3344" s="76"/>
      <c r="I3344" s="76" t="s">
        <v>1078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276</v>
      </c>
      <c r="F3345" s="77">
        <v>43729</v>
      </c>
      <c r="G3345" s="76" t="s">
        <v>4137</v>
      </c>
      <c r="H3345" s="76" t="s">
        <v>4136</v>
      </c>
      <c r="I3345" s="76" t="s">
        <v>4135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276</v>
      </c>
      <c r="F3346" s="77">
        <v>43923</v>
      </c>
      <c r="G3346" s="76" t="s">
        <v>4134</v>
      </c>
      <c r="H3346" s="76" t="s">
        <v>4133</v>
      </c>
      <c r="I3346" s="76" t="s">
        <v>4132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276</v>
      </c>
      <c r="F3347" s="77">
        <v>43951</v>
      </c>
      <c r="G3347" s="76" t="s">
        <v>4131</v>
      </c>
      <c r="H3347" s="76" t="s">
        <v>4130</v>
      </c>
      <c r="I3347" s="76" t="s">
        <v>4129</v>
      </c>
      <c r="J3347" s="78">
        <v>-125</v>
      </c>
    </row>
    <row r="3348" spans="1:10" x14ac:dyDescent="0.25">
      <c r="A3348" s="76"/>
      <c r="B3348" s="76"/>
      <c r="C3348" s="76" t="s">
        <v>4128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4127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276</v>
      </c>
      <c r="F3350" s="77">
        <v>43100</v>
      </c>
      <c r="G3350" s="76" t="s">
        <v>1994</v>
      </c>
      <c r="H3350" s="76" t="s">
        <v>323</v>
      </c>
      <c r="I3350" s="76" t="s">
        <v>4126</v>
      </c>
      <c r="J3350" s="78">
        <v>-37.78</v>
      </c>
    </row>
    <row r="3351" spans="1:10" x14ac:dyDescent="0.25">
      <c r="A3351" s="76"/>
      <c r="B3351" s="76"/>
      <c r="C3351" s="76" t="s">
        <v>4125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4124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285</v>
      </c>
      <c r="F3353" s="77">
        <v>41274</v>
      </c>
      <c r="G3353" s="76" t="s">
        <v>622</v>
      </c>
      <c r="H3353" s="76"/>
      <c r="I3353" s="76" t="s">
        <v>621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285</v>
      </c>
      <c r="F3354" s="77">
        <v>41364</v>
      </c>
      <c r="G3354" s="76" t="s">
        <v>497</v>
      </c>
      <c r="H3354" s="76"/>
      <c r="I3354" s="76" t="s">
        <v>496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285</v>
      </c>
      <c r="F3355" s="77">
        <v>41394</v>
      </c>
      <c r="G3355" s="76" t="s">
        <v>495</v>
      </c>
      <c r="H3355" s="76"/>
      <c r="I3355" s="76" t="s">
        <v>494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285</v>
      </c>
      <c r="F3356" s="77">
        <v>41425</v>
      </c>
      <c r="G3356" s="76" t="s">
        <v>1785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4123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4122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285</v>
      </c>
      <c r="F3359" s="77">
        <v>40179</v>
      </c>
      <c r="G3359" s="76" t="s">
        <v>896</v>
      </c>
      <c r="H3359" s="76"/>
      <c r="I3359" s="76" t="s">
        <v>895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285</v>
      </c>
      <c r="F3360" s="77">
        <v>40268</v>
      </c>
      <c r="G3360" s="76" t="s">
        <v>944</v>
      </c>
      <c r="H3360" s="76"/>
      <c r="I3360" s="76" t="s">
        <v>943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285</v>
      </c>
      <c r="F3361" s="77">
        <v>40298</v>
      </c>
      <c r="G3361" s="76" t="s">
        <v>890</v>
      </c>
      <c r="H3361" s="76"/>
      <c r="I3361" s="76" t="s">
        <v>889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285</v>
      </c>
      <c r="F3362" s="77">
        <v>40298</v>
      </c>
      <c r="G3362" s="76" t="s">
        <v>1259</v>
      </c>
      <c r="H3362" s="76"/>
      <c r="I3362" s="76" t="s">
        <v>1258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285</v>
      </c>
      <c r="F3363" s="77">
        <v>40329</v>
      </c>
      <c r="G3363" s="76" t="s">
        <v>942</v>
      </c>
      <c r="H3363" s="76"/>
      <c r="I3363" s="76" t="s">
        <v>941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285</v>
      </c>
      <c r="F3364" s="77">
        <v>40359</v>
      </c>
      <c r="G3364" s="76" t="s">
        <v>1140</v>
      </c>
      <c r="H3364" s="76"/>
      <c r="I3364" s="76" t="s">
        <v>1139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285</v>
      </c>
      <c r="F3365" s="77">
        <v>40390</v>
      </c>
      <c r="G3365" s="76" t="s">
        <v>940</v>
      </c>
      <c r="H3365" s="76"/>
      <c r="I3365" s="76" t="s">
        <v>939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285</v>
      </c>
      <c r="F3366" s="77">
        <v>40390</v>
      </c>
      <c r="G3366" s="76" t="s">
        <v>1257</v>
      </c>
      <c r="H3366" s="76"/>
      <c r="I3366" s="76" t="s">
        <v>1256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285</v>
      </c>
      <c r="F3367" s="77">
        <v>40421</v>
      </c>
      <c r="G3367" s="76" t="s">
        <v>1138</v>
      </c>
      <c r="H3367" s="76"/>
      <c r="I3367" s="76" t="s">
        <v>1137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285</v>
      </c>
      <c r="F3368" s="77">
        <v>40421</v>
      </c>
      <c r="G3368" s="76" t="s">
        <v>1255</v>
      </c>
      <c r="H3368" s="76"/>
      <c r="I3368" s="76" t="s">
        <v>1254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285</v>
      </c>
      <c r="F3369" s="77">
        <v>40451</v>
      </c>
      <c r="G3369" s="76" t="s">
        <v>888</v>
      </c>
      <c r="H3369" s="76"/>
      <c r="I3369" s="76" t="s">
        <v>887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285</v>
      </c>
      <c r="F3370" s="77">
        <v>40451</v>
      </c>
      <c r="G3370" s="76" t="s">
        <v>1148</v>
      </c>
      <c r="H3370" s="76"/>
      <c r="I3370" s="76" t="s">
        <v>1147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285</v>
      </c>
      <c r="F3371" s="77">
        <v>40512</v>
      </c>
      <c r="G3371" s="76" t="s">
        <v>2175</v>
      </c>
      <c r="H3371" s="76"/>
      <c r="I3371" s="76" t="s">
        <v>2174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285</v>
      </c>
      <c r="F3372" s="77">
        <v>40543</v>
      </c>
      <c r="G3372" s="76" t="s">
        <v>1253</v>
      </c>
      <c r="H3372" s="76"/>
      <c r="I3372" s="76" t="s">
        <v>1252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285</v>
      </c>
      <c r="F3373" s="77">
        <v>40543</v>
      </c>
      <c r="G3373" s="76" t="s">
        <v>541</v>
      </c>
      <c r="H3373" s="76"/>
      <c r="I3373" s="76" t="s">
        <v>540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285</v>
      </c>
      <c r="F3374" s="77">
        <v>40543</v>
      </c>
      <c r="G3374" s="76" t="s">
        <v>541</v>
      </c>
      <c r="H3374" s="76"/>
      <c r="I3374" s="76" t="s">
        <v>540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285</v>
      </c>
      <c r="F3375" s="77">
        <v>40574</v>
      </c>
      <c r="G3375" s="76" t="s">
        <v>884</v>
      </c>
      <c r="H3375" s="76"/>
      <c r="I3375" s="76" t="s">
        <v>883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285</v>
      </c>
      <c r="F3376" s="77">
        <v>40574</v>
      </c>
      <c r="G3376" s="76" t="s">
        <v>537</v>
      </c>
      <c r="H3376" s="76"/>
      <c r="I3376" s="76" t="s">
        <v>536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285</v>
      </c>
      <c r="F3377" s="77">
        <v>40602</v>
      </c>
      <c r="G3377" s="76" t="s">
        <v>1251</v>
      </c>
      <c r="H3377" s="76"/>
      <c r="I3377" s="76" t="s">
        <v>1250</v>
      </c>
      <c r="J3377" s="78">
        <v>-5496.63</v>
      </c>
    </row>
    <row r="3378" spans="1:10" x14ac:dyDescent="0.25">
      <c r="A3378" s="76"/>
      <c r="B3378" s="76"/>
      <c r="C3378" s="76" t="s">
        <v>4121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4120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285</v>
      </c>
      <c r="F3380" s="77">
        <v>41394</v>
      </c>
      <c r="G3380" s="76" t="s">
        <v>495</v>
      </c>
      <c r="H3380" s="76"/>
      <c r="I3380" s="76" t="s">
        <v>494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285</v>
      </c>
      <c r="F3381" s="77">
        <v>42767</v>
      </c>
      <c r="G3381" s="76" t="s">
        <v>284</v>
      </c>
      <c r="H3381" s="76"/>
      <c r="I3381" s="76" t="s">
        <v>283</v>
      </c>
      <c r="J3381" s="78">
        <v>-20</v>
      </c>
    </row>
    <row r="3382" spans="1:10" x14ac:dyDescent="0.25">
      <c r="A3382" s="76"/>
      <c r="B3382" s="76"/>
      <c r="C3382" s="76" t="s">
        <v>4119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4118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285</v>
      </c>
      <c r="F3384" s="77">
        <v>40663</v>
      </c>
      <c r="G3384" s="76" t="s">
        <v>758</v>
      </c>
      <c r="H3384" s="76"/>
      <c r="I3384" s="76" t="s">
        <v>757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285</v>
      </c>
      <c r="F3385" s="77">
        <v>40724</v>
      </c>
      <c r="G3385" s="76" t="s">
        <v>875</v>
      </c>
      <c r="H3385" s="76"/>
      <c r="I3385" s="76" t="s">
        <v>874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285</v>
      </c>
      <c r="F3386" s="77">
        <v>40755</v>
      </c>
      <c r="G3386" s="76" t="s">
        <v>531</v>
      </c>
      <c r="H3386" s="76"/>
      <c r="I3386" s="76" t="s">
        <v>530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285</v>
      </c>
      <c r="F3387" s="77">
        <v>40755</v>
      </c>
      <c r="G3387" s="76" t="s">
        <v>873</v>
      </c>
      <c r="H3387" s="76"/>
      <c r="I3387" s="76" t="s">
        <v>872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285</v>
      </c>
      <c r="F3388" s="77">
        <v>40755</v>
      </c>
      <c r="G3388" s="76" t="s">
        <v>873</v>
      </c>
      <c r="H3388" s="76"/>
      <c r="I3388" s="76" t="s">
        <v>872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285</v>
      </c>
      <c r="F3389" s="77">
        <v>40877</v>
      </c>
      <c r="G3389" s="76" t="s">
        <v>289</v>
      </c>
      <c r="H3389" s="76"/>
      <c r="I3389" s="76" t="s">
        <v>288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285</v>
      </c>
      <c r="F3390" s="77">
        <v>40877</v>
      </c>
      <c r="G3390" s="76" t="s">
        <v>871</v>
      </c>
      <c r="H3390" s="76"/>
      <c r="I3390" s="76" t="s">
        <v>870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285</v>
      </c>
      <c r="F3391" s="77">
        <v>40877</v>
      </c>
      <c r="G3391" s="76" t="s">
        <v>871</v>
      </c>
      <c r="H3391" s="76"/>
      <c r="I3391" s="76" t="s">
        <v>870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285</v>
      </c>
      <c r="F3392" s="77">
        <v>40877</v>
      </c>
      <c r="G3392" s="76" t="s">
        <v>529</v>
      </c>
      <c r="H3392" s="76"/>
      <c r="I3392" s="76" t="s">
        <v>528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285</v>
      </c>
      <c r="F3393" s="77">
        <v>41060</v>
      </c>
      <c r="G3393" s="76" t="s">
        <v>515</v>
      </c>
      <c r="H3393" s="76"/>
      <c r="I3393" s="76" t="s">
        <v>514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285</v>
      </c>
      <c r="F3394" s="77">
        <v>41121</v>
      </c>
      <c r="G3394" s="76" t="s">
        <v>513</v>
      </c>
      <c r="H3394" s="76"/>
      <c r="I3394" s="76" t="s">
        <v>512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285</v>
      </c>
      <c r="F3395" s="77">
        <v>41121</v>
      </c>
      <c r="G3395" s="76" t="s">
        <v>624</v>
      </c>
      <c r="H3395" s="76"/>
      <c r="I3395" s="76" t="s">
        <v>623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285</v>
      </c>
      <c r="F3396" s="77">
        <v>41152</v>
      </c>
      <c r="G3396" s="76" t="s">
        <v>511</v>
      </c>
      <c r="H3396" s="76"/>
      <c r="I3396" s="76" t="s">
        <v>510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285</v>
      </c>
      <c r="F3397" s="77">
        <v>41152</v>
      </c>
      <c r="G3397" s="76" t="s">
        <v>2995</v>
      </c>
      <c r="H3397" s="76"/>
      <c r="I3397" s="76" t="s">
        <v>2994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285</v>
      </c>
      <c r="F3398" s="77">
        <v>41182</v>
      </c>
      <c r="G3398" s="76" t="s">
        <v>509</v>
      </c>
      <c r="H3398" s="76"/>
      <c r="I3398" s="76" t="s">
        <v>508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285</v>
      </c>
      <c r="F3399" s="77">
        <v>41182</v>
      </c>
      <c r="G3399" s="76" t="s">
        <v>867</v>
      </c>
      <c r="H3399" s="76"/>
      <c r="I3399" s="76" t="s">
        <v>866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285</v>
      </c>
      <c r="F3400" s="77">
        <v>41182</v>
      </c>
      <c r="G3400" s="76" t="s">
        <v>867</v>
      </c>
      <c r="H3400" s="76"/>
      <c r="I3400" s="76" t="s">
        <v>866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285</v>
      </c>
      <c r="F3401" s="77">
        <v>41182</v>
      </c>
      <c r="G3401" s="76" t="s">
        <v>867</v>
      </c>
      <c r="H3401" s="76"/>
      <c r="I3401" s="76" t="s">
        <v>866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285</v>
      </c>
      <c r="F3402" s="77">
        <v>41213</v>
      </c>
      <c r="G3402" s="76" t="s">
        <v>865</v>
      </c>
      <c r="H3402" s="76"/>
      <c r="I3402" s="76" t="s">
        <v>864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285</v>
      </c>
      <c r="F3403" s="77">
        <v>41364</v>
      </c>
      <c r="G3403" s="76" t="s">
        <v>497</v>
      </c>
      <c r="H3403" s="76"/>
      <c r="I3403" s="76" t="s">
        <v>496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285</v>
      </c>
      <c r="F3404" s="77">
        <v>41364</v>
      </c>
      <c r="G3404" s="76" t="s">
        <v>2517</v>
      </c>
      <c r="H3404" s="76"/>
      <c r="I3404" s="76" t="s">
        <v>2516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285</v>
      </c>
      <c r="F3405" s="77">
        <v>41394</v>
      </c>
      <c r="G3405" s="76" t="s">
        <v>495</v>
      </c>
      <c r="H3405" s="76"/>
      <c r="I3405" s="76" t="s">
        <v>494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285</v>
      </c>
      <c r="F3406" s="77">
        <v>41394</v>
      </c>
      <c r="G3406" s="76" t="s">
        <v>2990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285</v>
      </c>
      <c r="F3407" s="77">
        <v>41486</v>
      </c>
      <c r="G3407" s="76" t="s">
        <v>1233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285</v>
      </c>
      <c r="F3408" s="77">
        <v>41517</v>
      </c>
      <c r="G3408" s="76" t="s">
        <v>489</v>
      </c>
      <c r="H3408" s="76"/>
      <c r="I3408" s="76" t="s">
        <v>488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285</v>
      </c>
      <c r="F3409" s="77">
        <v>41578</v>
      </c>
      <c r="G3409" s="76" t="s">
        <v>485</v>
      </c>
      <c r="H3409" s="76"/>
      <c r="I3409" s="76" t="s">
        <v>484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285</v>
      </c>
      <c r="F3410" s="77">
        <v>41608</v>
      </c>
      <c r="G3410" s="76" t="s">
        <v>483</v>
      </c>
      <c r="H3410" s="76"/>
      <c r="I3410" s="76" t="s">
        <v>482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285</v>
      </c>
      <c r="F3411" s="77">
        <v>41608</v>
      </c>
      <c r="G3411" s="76" t="s">
        <v>819</v>
      </c>
      <c r="H3411" s="76"/>
      <c r="I3411" s="76" t="s">
        <v>818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285</v>
      </c>
      <c r="F3412" s="77">
        <v>41639</v>
      </c>
      <c r="G3412" s="76" t="s">
        <v>4117</v>
      </c>
      <c r="H3412" s="76"/>
      <c r="I3412" s="76" t="s">
        <v>4116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285</v>
      </c>
      <c r="F3413" s="77">
        <v>41729</v>
      </c>
      <c r="G3413" s="76" t="s">
        <v>473</v>
      </c>
      <c r="H3413" s="76"/>
      <c r="I3413" s="76" t="s">
        <v>472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637</v>
      </c>
      <c r="F3414" s="77">
        <v>41792</v>
      </c>
      <c r="G3414" s="76"/>
      <c r="H3414" s="76" t="s">
        <v>2071</v>
      </c>
      <c r="I3414" s="76" t="s">
        <v>962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285</v>
      </c>
      <c r="F3415" s="77">
        <v>41882</v>
      </c>
      <c r="G3415" s="76" t="s">
        <v>467</v>
      </c>
      <c r="H3415" s="76"/>
      <c r="I3415" s="76" t="s">
        <v>466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285</v>
      </c>
      <c r="F3416" s="77">
        <v>41943</v>
      </c>
      <c r="G3416" s="76" t="s">
        <v>465</v>
      </c>
      <c r="H3416" s="76"/>
      <c r="I3416" s="76" t="s">
        <v>464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285</v>
      </c>
      <c r="F3417" s="77">
        <v>41973</v>
      </c>
      <c r="G3417" s="76" t="s">
        <v>462</v>
      </c>
      <c r="H3417" s="76"/>
      <c r="I3417" s="76" t="s">
        <v>461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296</v>
      </c>
      <c r="F3418" s="77">
        <v>41983</v>
      </c>
      <c r="G3418" s="76" t="s">
        <v>610</v>
      </c>
      <c r="H3418" s="76" t="s">
        <v>4115</v>
      </c>
      <c r="I3418" s="76" t="s">
        <v>4114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285</v>
      </c>
      <c r="F3419" s="77">
        <v>42004</v>
      </c>
      <c r="G3419" s="76" t="s">
        <v>460</v>
      </c>
      <c r="H3419" s="76"/>
      <c r="I3419" s="76" t="s">
        <v>459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285</v>
      </c>
      <c r="F3420" s="77">
        <v>42124</v>
      </c>
      <c r="G3420" s="76" t="s">
        <v>448</v>
      </c>
      <c r="H3420" s="76"/>
      <c r="I3420" s="76" t="s">
        <v>447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285</v>
      </c>
      <c r="F3421" s="77">
        <v>42185</v>
      </c>
      <c r="G3421" s="76" t="s">
        <v>443</v>
      </c>
      <c r="H3421" s="76"/>
      <c r="I3421" s="76" t="s">
        <v>442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285</v>
      </c>
      <c r="F3422" s="77">
        <v>42205</v>
      </c>
      <c r="G3422" s="76" t="s">
        <v>4113</v>
      </c>
      <c r="H3422" s="76" t="s">
        <v>2071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285</v>
      </c>
      <c r="F3423" s="77">
        <v>42291</v>
      </c>
      <c r="G3423" s="76" t="s">
        <v>4112</v>
      </c>
      <c r="H3423" s="76" t="s">
        <v>4111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285</v>
      </c>
      <c r="F3424" s="77">
        <v>42369</v>
      </c>
      <c r="G3424" s="76" t="s">
        <v>4110</v>
      </c>
      <c r="H3424" s="76"/>
      <c r="I3424" s="76" t="s">
        <v>4109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285</v>
      </c>
      <c r="F3425" s="77">
        <v>42369</v>
      </c>
      <c r="G3425" s="76" t="s">
        <v>4108</v>
      </c>
      <c r="H3425" s="76"/>
      <c r="I3425" s="76" t="s">
        <v>4107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296</v>
      </c>
      <c r="F3426" s="77">
        <v>42394</v>
      </c>
      <c r="G3426" s="76"/>
      <c r="H3426" s="76" t="s">
        <v>4106</v>
      </c>
      <c r="I3426" s="76" t="s">
        <v>1586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296</v>
      </c>
      <c r="F3427" s="77">
        <v>42583</v>
      </c>
      <c r="G3427" s="76"/>
      <c r="H3427" s="76" t="s">
        <v>4106</v>
      </c>
      <c r="I3427" s="76" t="s">
        <v>3991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285</v>
      </c>
      <c r="F3428" s="77">
        <v>42641</v>
      </c>
      <c r="G3428" s="76" t="s">
        <v>4105</v>
      </c>
      <c r="H3428" s="76" t="s">
        <v>2071</v>
      </c>
      <c r="I3428" s="76" t="s">
        <v>4104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285</v>
      </c>
      <c r="F3429" s="77">
        <v>42675</v>
      </c>
      <c r="G3429" s="76" t="s">
        <v>4103</v>
      </c>
      <c r="H3429" s="76" t="s">
        <v>2800</v>
      </c>
      <c r="I3429" s="76" t="s">
        <v>4102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296</v>
      </c>
      <c r="F3430" s="77">
        <v>42705</v>
      </c>
      <c r="G3430" s="76" t="s">
        <v>610</v>
      </c>
      <c r="H3430" s="76" t="s">
        <v>4095</v>
      </c>
      <c r="I3430" s="76" t="s">
        <v>4101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296</v>
      </c>
      <c r="F3431" s="77">
        <v>42716</v>
      </c>
      <c r="G3431" s="76"/>
      <c r="H3431" s="76" t="s">
        <v>4100</v>
      </c>
      <c r="I3431" s="76" t="s">
        <v>4099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296</v>
      </c>
      <c r="F3432" s="77">
        <v>42723</v>
      </c>
      <c r="G3432" s="76" t="s">
        <v>610</v>
      </c>
      <c r="H3432" s="76" t="s">
        <v>4095</v>
      </c>
      <c r="I3432" s="76" t="s">
        <v>4098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285</v>
      </c>
      <c r="F3433" s="77">
        <v>42735</v>
      </c>
      <c r="G3433" s="76" t="s">
        <v>400</v>
      </c>
      <c r="H3433" s="76"/>
      <c r="I3433" s="76" t="s">
        <v>4097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3333</v>
      </c>
      <c r="F3434" s="77">
        <v>42752</v>
      </c>
      <c r="G3434" s="76"/>
      <c r="H3434" s="76" t="s">
        <v>4096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637</v>
      </c>
      <c r="F3435" s="77">
        <v>42759</v>
      </c>
      <c r="G3435" s="76"/>
      <c r="H3435" s="76" t="s">
        <v>4095</v>
      </c>
      <c r="I3435" s="76" t="s">
        <v>4094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285</v>
      </c>
      <c r="F3436" s="77">
        <v>42765</v>
      </c>
      <c r="G3436" s="76" t="s">
        <v>1512</v>
      </c>
      <c r="H3436" s="76" t="s">
        <v>1490</v>
      </c>
      <c r="I3436" s="76" t="s">
        <v>1511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285</v>
      </c>
      <c r="F3437" s="77">
        <v>42767</v>
      </c>
      <c r="G3437" s="76" t="s">
        <v>284</v>
      </c>
      <c r="H3437" s="76"/>
      <c r="I3437" s="76" t="s">
        <v>283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285</v>
      </c>
      <c r="F3438" s="77">
        <v>42855</v>
      </c>
      <c r="G3438" s="76" t="s">
        <v>388</v>
      </c>
      <c r="H3438" s="76"/>
      <c r="I3438" s="76" t="s">
        <v>387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276</v>
      </c>
      <c r="F3439" s="77">
        <v>42905</v>
      </c>
      <c r="G3439" s="76"/>
      <c r="H3439" s="76" t="s">
        <v>4055</v>
      </c>
      <c r="I3439" s="76" t="s">
        <v>4093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337</v>
      </c>
      <c r="F3440" s="77">
        <v>42962</v>
      </c>
      <c r="G3440" s="76" t="s">
        <v>4092</v>
      </c>
      <c r="H3440" s="76" t="s">
        <v>4077</v>
      </c>
      <c r="I3440" s="76" t="s">
        <v>4091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337</v>
      </c>
      <c r="F3441" s="77">
        <v>42969</v>
      </c>
      <c r="G3441" s="76" t="s">
        <v>4090</v>
      </c>
      <c r="H3441" s="76" t="s">
        <v>2071</v>
      </c>
      <c r="I3441" s="76" t="s">
        <v>4089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276</v>
      </c>
      <c r="F3442" s="77">
        <v>43005</v>
      </c>
      <c r="G3442" s="76" t="s">
        <v>4088</v>
      </c>
      <c r="H3442" s="76" t="s">
        <v>4087</v>
      </c>
      <c r="I3442" s="76" t="s">
        <v>1579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276</v>
      </c>
      <c r="F3443" s="77">
        <v>43028</v>
      </c>
      <c r="G3443" s="76" t="s">
        <v>4086</v>
      </c>
      <c r="H3443" s="76" t="s">
        <v>4085</v>
      </c>
      <c r="I3443" s="76" t="s">
        <v>4084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276</v>
      </c>
      <c r="F3444" s="77">
        <v>43031</v>
      </c>
      <c r="G3444" s="76" t="s">
        <v>4083</v>
      </c>
      <c r="H3444" s="76" t="s">
        <v>4055</v>
      </c>
      <c r="I3444" s="76" t="s">
        <v>4082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337</v>
      </c>
      <c r="F3445" s="77">
        <v>43082</v>
      </c>
      <c r="G3445" s="76" t="s">
        <v>1510</v>
      </c>
      <c r="H3445" s="76" t="s">
        <v>1490</v>
      </c>
      <c r="I3445" s="76" t="s">
        <v>4081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276</v>
      </c>
      <c r="F3446" s="77">
        <v>43265</v>
      </c>
      <c r="G3446" s="76" t="s">
        <v>4080</v>
      </c>
      <c r="H3446" s="76" t="s">
        <v>4055</v>
      </c>
      <c r="I3446" s="76" t="s">
        <v>4079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285</v>
      </c>
      <c r="F3447" s="77">
        <v>43281</v>
      </c>
      <c r="G3447" s="76" t="s">
        <v>365</v>
      </c>
      <c r="H3447" s="76"/>
      <c r="I3447" s="76" t="s">
        <v>364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337</v>
      </c>
      <c r="F3448" s="77">
        <v>43349</v>
      </c>
      <c r="G3448" s="76" t="s">
        <v>4078</v>
      </c>
      <c r="H3448" s="76" t="s">
        <v>4077</v>
      </c>
      <c r="I3448" s="76" t="s">
        <v>4076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276</v>
      </c>
      <c r="F3449" s="77">
        <v>43404</v>
      </c>
      <c r="G3449" s="76" t="s">
        <v>4075</v>
      </c>
      <c r="H3449" s="76" t="s">
        <v>4055</v>
      </c>
      <c r="I3449" s="76" t="s">
        <v>4074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337</v>
      </c>
      <c r="F3450" s="77">
        <v>43473</v>
      </c>
      <c r="G3450" s="76" t="s">
        <v>1491</v>
      </c>
      <c r="H3450" s="76" t="s">
        <v>1490</v>
      </c>
      <c r="I3450" s="76" t="s">
        <v>4073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285</v>
      </c>
      <c r="F3451" s="77">
        <v>43555</v>
      </c>
      <c r="G3451" s="76" t="s">
        <v>3305</v>
      </c>
      <c r="H3451" s="76"/>
      <c r="I3451" s="76" t="s">
        <v>4072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285</v>
      </c>
      <c r="F3452" s="77">
        <v>43555</v>
      </c>
      <c r="G3452" s="76" t="s">
        <v>3305</v>
      </c>
      <c r="H3452" s="76"/>
      <c r="I3452" s="76" t="s">
        <v>4071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276</v>
      </c>
      <c r="F3453" s="77">
        <v>43585</v>
      </c>
      <c r="G3453" s="76" t="s">
        <v>4070</v>
      </c>
      <c r="H3453" s="76" t="s">
        <v>4069</v>
      </c>
      <c r="I3453" s="76" t="s">
        <v>4068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276</v>
      </c>
      <c r="F3454" s="77">
        <v>43599</v>
      </c>
      <c r="G3454" s="76" t="s">
        <v>4067</v>
      </c>
      <c r="H3454" s="76" t="s">
        <v>4066</v>
      </c>
      <c r="I3454" s="76" t="s">
        <v>4065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276</v>
      </c>
      <c r="F3455" s="77">
        <v>43739</v>
      </c>
      <c r="G3455" s="76" t="s">
        <v>4064</v>
      </c>
      <c r="H3455" s="76" t="s">
        <v>4058</v>
      </c>
      <c r="I3455" s="76" t="s">
        <v>4063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276</v>
      </c>
      <c r="F3456" s="77">
        <v>43739</v>
      </c>
      <c r="G3456" s="76" t="s">
        <v>4062</v>
      </c>
      <c r="H3456" s="76" t="s">
        <v>4058</v>
      </c>
      <c r="I3456" s="76" t="s">
        <v>4061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285</v>
      </c>
      <c r="F3457" s="77">
        <v>43769</v>
      </c>
      <c r="G3457" s="76" t="s">
        <v>342</v>
      </c>
      <c r="H3457" s="76"/>
      <c r="I3457" s="76" t="s">
        <v>4060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276</v>
      </c>
      <c r="F3458" s="77">
        <v>43777</v>
      </c>
      <c r="G3458" s="76" t="s">
        <v>4059</v>
      </c>
      <c r="H3458" s="76" t="s">
        <v>4058</v>
      </c>
      <c r="I3458" s="76" t="s">
        <v>4057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276</v>
      </c>
      <c r="F3459" s="77">
        <v>44074</v>
      </c>
      <c r="G3459" s="76" t="s">
        <v>4056</v>
      </c>
      <c r="H3459" s="76" t="s">
        <v>4055</v>
      </c>
      <c r="I3459" s="76" t="s">
        <v>4054</v>
      </c>
      <c r="J3459" s="78">
        <v>-50</v>
      </c>
    </row>
    <row r="3460" spans="1:10" x14ac:dyDescent="0.25">
      <c r="A3460" s="76"/>
      <c r="B3460" s="76"/>
      <c r="C3460" s="76" t="s">
        <v>4053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4052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285</v>
      </c>
      <c r="F3462" s="77">
        <v>40179</v>
      </c>
      <c r="G3462" s="76" t="s">
        <v>896</v>
      </c>
      <c r="H3462" s="76"/>
      <c r="I3462" s="76" t="s">
        <v>895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285</v>
      </c>
      <c r="F3463" s="77">
        <v>40482</v>
      </c>
      <c r="G3463" s="76" t="s">
        <v>3003</v>
      </c>
      <c r="H3463" s="76"/>
      <c r="I3463" s="76" t="s">
        <v>3002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285</v>
      </c>
      <c r="F3464" s="77">
        <v>40512</v>
      </c>
      <c r="G3464" s="76" t="s">
        <v>938</v>
      </c>
      <c r="H3464" s="76"/>
      <c r="I3464" s="76" t="s">
        <v>937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285</v>
      </c>
      <c r="F3465" s="77">
        <v>40574</v>
      </c>
      <c r="G3465" s="76" t="s">
        <v>537</v>
      </c>
      <c r="H3465" s="76"/>
      <c r="I3465" s="76" t="s">
        <v>536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285</v>
      </c>
      <c r="F3466" s="77">
        <v>40574</v>
      </c>
      <c r="G3466" s="76" t="s">
        <v>936</v>
      </c>
      <c r="H3466" s="76"/>
      <c r="I3466" s="76" t="s">
        <v>935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285</v>
      </c>
      <c r="F3467" s="77">
        <v>40602</v>
      </c>
      <c r="G3467" s="76" t="s">
        <v>838</v>
      </c>
      <c r="H3467" s="76"/>
      <c r="I3467" s="76" t="s">
        <v>837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285</v>
      </c>
      <c r="F3468" s="77">
        <v>40633</v>
      </c>
      <c r="G3468" s="76" t="s">
        <v>535</v>
      </c>
      <c r="H3468" s="76"/>
      <c r="I3468" s="76" t="s">
        <v>534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285</v>
      </c>
      <c r="F3469" s="77">
        <v>40663</v>
      </c>
      <c r="G3469" s="76" t="s">
        <v>836</v>
      </c>
      <c r="H3469" s="76"/>
      <c r="I3469" s="76" t="s">
        <v>835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285</v>
      </c>
      <c r="F3470" s="77">
        <v>40877</v>
      </c>
      <c r="G3470" s="76" t="s">
        <v>289</v>
      </c>
      <c r="H3470" s="76"/>
      <c r="I3470" s="76" t="s">
        <v>288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285</v>
      </c>
      <c r="F3471" s="77">
        <v>40939</v>
      </c>
      <c r="G3471" s="76" t="s">
        <v>525</v>
      </c>
      <c r="H3471" s="76"/>
      <c r="I3471" s="76" t="s">
        <v>524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285</v>
      </c>
      <c r="F3472" s="77">
        <v>41121</v>
      </c>
      <c r="G3472" s="76" t="s">
        <v>513</v>
      </c>
      <c r="H3472" s="76"/>
      <c r="I3472" s="76" t="s">
        <v>512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285</v>
      </c>
      <c r="F3473" s="77">
        <v>41213</v>
      </c>
      <c r="G3473" s="76" t="s">
        <v>507</v>
      </c>
      <c r="H3473" s="76"/>
      <c r="I3473" s="76" t="s">
        <v>506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285</v>
      </c>
      <c r="F3474" s="77">
        <v>41243</v>
      </c>
      <c r="G3474" s="76" t="s">
        <v>505</v>
      </c>
      <c r="H3474" s="76"/>
      <c r="I3474" s="76" t="s">
        <v>504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285</v>
      </c>
      <c r="F3475" s="77">
        <v>41305</v>
      </c>
      <c r="G3475" s="76" t="s">
        <v>501</v>
      </c>
      <c r="H3475" s="76"/>
      <c r="I3475" s="76" t="s">
        <v>500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285</v>
      </c>
      <c r="F3476" s="77">
        <v>41364</v>
      </c>
      <c r="G3476" s="76" t="s">
        <v>497</v>
      </c>
      <c r="H3476" s="76"/>
      <c r="I3476" s="76" t="s">
        <v>496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285</v>
      </c>
      <c r="F3477" s="77">
        <v>41394</v>
      </c>
      <c r="G3477" s="76" t="s">
        <v>495</v>
      </c>
      <c r="H3477" s="76"/>
      <c r="I3477" s="76" t="s">
        <v>494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285</v>
      </c>
      <c r="F3478" s="77">
        <v>41425</v>
      </c>
      <c r="G3478" s="76" t="s">
        <v>493</v>
      </c>
      <c r="H3478" s="76"/>
      <c r="I3478" s="76" t="s">
        <v>492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285</v>
      </c>
      <c r="F3479" s="77">
        <v>41486</v>
      </c>
      <c r="G3479" s="76" t="s">
        <v>591</v>
      </c>
      <c r="H3479" s="76"/>
      <c r="I3479" s="76" t="s">
        <v>590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285</v>
      </c>
      <c r="F3480" s="77">
        <v>41578</v>
      </c>
      <c r="G3480" s="76" t="s">
        <v>485</v>
      </c>
      <c r="H3480" s="76"/>
      <c r="I3480" s="76" t="s">
        <v>484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285</v>
      </c>
      <c r="F3481" s="77">
        <v>41608</v>
      </c>
      <c r="G3481" s="76" t="s">
        <v>483</v>
      </c>
      <c r="H3481" s="76"/>
      <c r="I3481" s="76" t="s">
        <v>482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285</v>
      </c>
      <c r="F3482" s="77">
        <v>41608</v>
      </c>
      <c r="G3482" s="76" t="s">
        <v>819</v>
      </c>
      <c r="H3482" s="76"/>
      <c r="I3482" s="76" t="s">
        <v>818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285</v>
      </c>
      <c r="F3483" s="77">
        <v>41670</v>
      </c>
      <c r="G3483" s="76" t="s">
        <v>587</v>
      </c>
      <c r="H3483" s="76"/>
      <c r="I3483" s="76" t="s">
        <v>586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285</v>
      </c>
      <c r="F3484" s="77">
        <v>41698</v>
      </c>
      <c r="G3484" s="76" t="s">
        <v>477</v>
      </c>
      <c r="H3484" s="76"/>
      <c r="I3484" s="76" t="s">
        <v>476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285</v>
      </c>
      <c r="F3485" s="77">
        <v>41790</v>
      </c>
      <c r="G3485" s="76" t="s">
        <v>570</v>
      </c>
      <c r="H3485" s="76"/>
      <c r="I3485" s="76" t="s">
        <v>569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285</v>
      </c>
      <c r="F3486" s="77">
        <v>41912</v>
      </c>
      <c r="G3486" s="76" t="s">
        <v>287</v>
      </c>
      <c r="H3486" s="76"/>
      <c r="I3486" s="76" t="s">
        <v>286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285</v>
      </c>
      <c r="F3487" s="77">
        <v>41918</v>
      </c>
      <c r="G3487" s="76" t="s">
        <v>4051</v>
      </c>
      <c r="H3487" s="76" t="s">
        <v>4050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285</v>
      </c>
      <c r="F3488" s="77">
        <v>41943</v>
      </c>
      <c r="G3488" s="76" t="s">
        <v>465</v>
      </c>
      <c r="H3488" s="76"/>
      <c r="I3488" s="76" t="s">
        <v>464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285</v>
      </c>
      <c r="F3489" s="77">
        <v>42035</v>
      </c>
      <c r="G3489" s="76" t="s">
        <v>754</v>
      </c>
      <c r="H3489" s="76"/>
      <c r="I3489" s="76" t="s">
        <v>753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285</v>
      </c>
      <c r="F3490" s="77">
        <v>42063</v>
      </c>
      <c r="G3490" s="76" t="s">
        <v>457</v>
      </c>
      <c r="H3490" s="76"/>
      <c r="I3490" s="76" t="s">
        <v>456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285</v>
      </c>
      <c r="F3491" s="77">
        <v>42155</v>
      </c>
      <c r="G3491" s="76" t="s">
        <v>752</v>
      </c>
      <c r="H3491" s="76"/>
      <c r="I3491" s="76" t="s">
        <v>751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285</v>
      </c>
      <c r="F3492" s="77">
        <v>42185</v>
      </c>
      <c r="G3492" s="76" t="s">
        <v>443</v>
      </c>
      <c r="H3492" s="76"/>
      <c r="I3492" s="76" t="s">
        <v>442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285</v>
      </c>
      <c r="F3493" s="77">
        <v>42277</v>
      </c>
      <c r="G3493" s="76" t="s">
        <v>438</v>
      </c>
      <c r="H3493" s="76"/>
      <c r="I3493" s="76" t="s">
        <v>437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285</v>
      </c>
      <c r="F3494" s="77">
        <v>42308</v>
      </c>
      <c r="G3494" s="76" t="s">
        <v>436</v>
      </c>
      <c r="H3494" s="76"/>
      <c r="I3494" s="76" t="s">
        <v>435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285</v>
      </c>
      <c r="F3495" s="77">
        <v>42338</v>
      </c>
      <c r="G3495" s="76" t="s">
        <v>434</v>
      </c>
      <c r="H3495" s="76"/>
      <c r="I3495" s="76" t="s">
        <v>433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285</v>
      </c>
      <c r="F3496" s="77">
        <v>42369</v>
      </c>
      <c r="G3496" s="76" t="s">
        <v>432</v>
      </c>
      <c r="H3496" s="76"/>
      <c r="I3496" s="76" t="s">
        <v>431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285</v>
      </c>
      <c r="F3497" s="77">
        <v>42460</v>
      </c>
      <c r="G3497" s="76" t="s">
        <v>426</v>
      </c>
      <c r="H3497" s="76"/>
      <c r="I3497" s="76" t="s">
        <v>425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285</v>
      </c>
      <c r="F3498" s="77">
        <v>42490</v>
      </c>
      <c r="G3498" s="76" t="s">
        <v>423</v>
      </c>
      <c r="H3498" s="76"/>
      <c r="I3498" s="76" t="s">
        <v>422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285</v>
      </c>
      <c r="F3499" s="77">
        <v>42521</v>
      </c>
      <c r="G3499" s="76" t="s">
        <v>420</v>
      </c>
      <c r="H3499" s="76"/>
      <c r="I3499" s="76" t="s">
        <v>419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285</v>
      </c>
      <c r="F3500" s="77">
        <v>42551</v>
      </c>
      <c r="G3500" s="76" t="s">
        <v>418</v>
      </c>
      <c r="H3500" s="76"/>
      <c r="I3500" s="76" t="s">
        <v>417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285</v>
      </c>
      <c r="F3501" s="77">
        <v>42582</v>
      </c>
      <c r="G3501" s="76" t="s">
        <v>415</v>
      </c>
      <c r="H3501" s="76"/>
      <c r="I3501" s="76" t="s">
        <v>414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285</v>
      </c>
      <c r="F3502" s="77">
        <v>42643</v>
      </c>
      <c r="G3502" s="76" t="s">
        <v>409</v>
      </c>
      <c r="H3502" s="76"/>
      <c r="I3502" s="76" t="s">
        <v>408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285</v>
      </c>
      <c r="F3503" s="77">
        <v>42704</v>
      </c>
      <c r="G3503" s="76" t="s">
        <v>807</v>
      </c>
      <c r="H3503" s="76"/>
      <c r="I3503" s="76" t="s">
        <v>806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285</v>
      </c>
      <c r="F3504" s="77">
        <v>42735</v>
      </c>
      <c r="G3504" s="76" t="s">
        <v>402</v>
      </c>
      <c r="H3504" s="76"/>
      <c r="I3504" s="76" t="s">
        <v>401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285</v>
      </c>
      <c r="F3505" s="77">
        <v>42766</v>
      </c>
      <c r="G3505" s="76" t="s">
        <v>398</v>
      </c>
      <c r="H3505" s="76"/>
      <c r="I3505" s="76" t="s">
        <v>397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285</v>
      </c>
      <c r="F3506" s="77">
        <v>42767</v>
      </c>
      <c r="G3506" s="76" t="s">
        <v>284</v>
      </c>
      <c r="H3506" s="76"/>
      <c r="I3506" s="76" t="s">
        <v>283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285</v>
      </c>
      <c r="F3507" s="77">
        <v>42855</v>
      </c>
      <c r="G3507" s="76" t="s">
        <v>388</v>
      </c>
      <c r="H3507" s="76"/>
      <c r="I3507" s="76" t="s">
        <v>387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285</v>
      </c>
      <c r="F3508" s="77">
        <v>42886</v>
      </c>
      <c r="G3508" s="76" t="s">
        <v>680</v>
      </c>
      <c r="H3508" s="76"/>
      <c r="I3508" s="76" t="s">
        <v>679</v>
      </c>
      <c r="J3508" s="78">
        <v>60</v>
      </c>
    </row>
    <row r="3509" spans="1:10" x14ac:dyDescent="0.25">
      <c r="A3509" s="76"/>
      <c r="B3509" s="76"/>
      <c r="C3509" s="76" t="s">
        <v>4049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4048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285</v>
      </c>
      <c r="F3511" s="77">
        <v>42155</v>
      </c>
      <c r="G3511" s="76" t="s">
        <v>752</v>
      </c>
      <c r="H3511" s="76"/>
      <c r="I3511" s="76" t="s">
        <v>751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285</v>
      </c>
      <c r="F3512" s="77">
        <v>42247</v>
      </c>
      <c r="G3512" s="76" t="s">
        <v>440</v>
      </c>
      <c r="H3512" s="76"/>
      <c r="I3512" s="76" t="s">
        <v>439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285</v>
      </c>
      <c r="F3513" s="77">
        <v>42308</v>
      </c>
      <c r="G3513" s="76" t="s">
        <v>436</v>
      </c>
      <c r="H3513" s="76"/>
      <c r="I3513" s="76" t="s">
        <v>435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285</v>
      </c>
      <c r="F3514" s="77">
        <v>42429</v>
      </c>
      <c r="G3514" s="76" t="s">
        <v>427</v>
      </c>
      <c r="H3514" s="76"/>
      <c r="I3514" s="76" t="s">
        <v>394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285</v>
      </c>
      <c r="F3515" s="77">
        <v>42767</v>
      </c>
      <c r="G3515" s="76" t="s">
        <v>284</v>
      </c>
      <c r="H3515" s="76"/>
      <c r="I3515" s="76" t="s">
        <v>283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285</v>
      </c>
      <c r="F3516" s="77">
        <v>43236</v>
      </c>
      <c r="G3516" s="76" t="s">
        <v>579</v>
      </c>
      <c r="H3516" s="76"/>
      <c r="I3516" s="76" t="s">
        <v>3119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285</v>
      </c>
      <c r="F3517" s="77">
        <v>44336</v>
      </c>
      <c r="G3517" s="76" t="s">
        <v>7518</v>
      </c>
      <c r="H3517" s="76"/>
      <c r="I3517" s="76" t="s">
        <v>7519</v>
      </c>
      <c r="J3517" s="78">
        <v>-2962.29</v>
      </c>
    </row>
    <row r="3518" spans="1:10" x14ac:dyDescent="0.25">
      <c r="A3518" s="76"/>
      <c r="B3518" s="76"/>
      <c r="C3518" s="76" t="s">
        <v>4047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4046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285</v>
      </c>
      <c r="F3520" s="77">
        <v>42370</v>
      </c>
      <c r="G3520" s="76" t="s">
        <v>568</v>
      </c>
      <c r="H3520" s="76"/>
      <c r="I3520" s="76" t="s">
        <v>567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296</v>
      </c>
      <c r="F3521" s="77">
        <v>42793</v>
      </c>
      <c r="G3521" s="76"/>
      <c r="H3521" s="76" t="s">
        <v>4045</v>
      </c>
      <c r="I3521" s="76" t="s">
        <v>4044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276</v>
      </c>
      <c r="F3522" s="77">
        <v>42915</v>
      </c>
      <c r="G3522" s="76" t="s">
        <v>4043</v>
      </c>
      <c r="H3522" s="76" t="s">
        <v>4040</v>
      </c>
      <c r="I3522" s="76" t="s">
        <v>4042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276</v>
      </c>
      <c r="F3523" s="77">
        <v>43131</v>
      </c>
      <c r="G3523" s="76" t="s">
        <v>4041</v>
      </c>
      <c r="H3523" s="76" t="s">
        <v>4040</v>
      </c>
      <c r="I3523" s="76" t="s">
        <v>4039</v>
      </c>
      <c r="J3523" s="78">
        <v>-438.33</v>
      </c>
    </row>
    <row r="3524" spans="1:10" x14ac:dyDescent="0.25">
      <c r="A3524" s="76"/>
      <c r="B3524" s="76"/>
      <c r="C3524" s="76" t="s">
        <v>4038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4037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285</v>
      </c>
      <c r="F3526" s="77">
        <v>42886</v>
      </c>
      <c r="G3526" s="76" t="s">
        <v>680</v>
      </c>
      <c r="H3526" s="76"/>
      <c r="I3526" s="76" t="s">
        <v>679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276</v>
      </c>
      <c r="F3527" s="77">
        <v>42917</v>
      </c>
      <c r="G3527" s="76" t="s">
        <v>4036</v>
      </c>
      <c r="H3527" s="76" t="s">
        <v>4033</v>
      </c>
      <c r="I3527" s="76" t="s">
        <v>4035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276</v>
      </c>
      <c r="F3528" s="77">
        <v>42917</v>
      </c>
      <c r="G3528" s="76" t="s">
        <v>4034</v>
      </c>
      <c r="H3528" s="76" t="s">
        <v>4033</v>
      </c>
      <c r="I3528" s="76" t="s">
        <v>4032</v>
      </c>
      <c r="J3528" s="78">
        <v>-461.37</v>
      </c>
    </row>
    <row r="3529" spans="1:10" x14ac:dyDescent="0.25">
      <c r="A3529" s="76"/>
      <c r="B3529" s="76"/>
      <c r="C3529" s="76" t="s">
        <v>4031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4030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285</v>
      </c>
      <c r="F3531" s="77">
        <v>40939</v>
      </c>
      <c r="G3531" s="76" t="s">
        <v>525</v>
      </c>
      <c r="H3531" s="76"/>
      <c r="I3531" s="76" t="s">
        <v>524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285</v>
      </c>
      <c r="F3532" s="77">
        <v>40968</v>
      </c>
      <c r="G3532" s="76" t="s">
        <v>1245</v>
      </c>
      <c r="H3532" s="76"/>
      <c r="I3532" s="76" t="s">
        <v>1244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285</v>
      </c>
      <c r="F3533" s="77">
        <v>41213</v>
      </c>
      <c r="G3533" s="76" t="s">
        <v>507</v>
      </c>
      <c r="H3533" s="76"/>
      <c r="I3533" s="76" t="s">
        <v>506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285</v>
      </c>
      <c r="F3534" s="77">
        <v>41274</v>
      </c>
      <c r="G3534" s="76" t="s">
        <v>1788</v>
      </c>
      <c r="H3534" s="76"/>
      <c r="I3534" s="76" t="s">
        <v>1787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285</v>
      </c>
      <c r="F3535" s="77">
        <v>41274</v>
      </c>
      <c r="G3535" s="76" t="s">
        <v>622</v>
      </c>
      <c r="H3535" s="76"/>
      <c r="I3535" s="76" t="s">
        <v>621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285</v>
      </c>
      <c r="F3536" s="77">
        <v>41305</v>
      </c>
      <c r="G3536" s="76" t="s">
        <v>501</v>
      </c>
      <c r="H3536" s="76"/>
      <c r="I3536" s="76" t="s">
        <v>500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285</v>
      </c>
      <c r="F3537" s="77">
        <v>41333</v>
      </c>
      <c r="G3537" s="76" t="s">
        <v>499</v>
      </c>
      <c r="H3537" s="76"/>
      <c r="I3537" s="76" t="s">
        <v>498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285</v>
      </c>
      <c r="F3538" s="77">
        <v>41364</v>
      </c>
      <c r="G3538" s="76" t="s">
        <v>1238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285</v>
      </c>
      <c r="F3539" s="77">
        <v>41455</v>
      </c>
      <c r="G3539" s="76" t="s">
        <v>491</v>
      </c>
      <c r="H3539" s="76"/>
      <c r="I3539" s="76" t="s">
        <v>490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285</v>
      </c>
      <c r="F3540" s="77">
        <v>41486</v>
      </c>
      <c r="G3540" s="76" t="s">
        <v>591</v>
      </c>
      <c r="H3540" s="76"/>
      <c r="I3540" s="76" t="s">
        <v>590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285</v>
      </c>
      <c r="F3541" s="77">
        <v>41517</v>
      </c>
      <c r="G3541" s="76" t="s">
        <v>489</v>
      </c>
      <c r="H3541" s="76"/>
      <c r="I3541" s="76" t="s">
        <v>488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285</v>
      </c>
      <c r="F3542" s="77">
        <v>41547</v>
      </c>
      <c r="G3542" s="76" t="s">
        <v>487</v>
      </c>
      <c r="H3542" s="76"/>
      <c r="I3542" s="76" t="s">
        <v>486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285</v>
      </c>
      <c r="F3543" s="77">
        <v>41608</v>
      </c>
      <c r="G3543" s="76" t="s">
        <v>483</v>
      </c>
      <c r="H3543" s="76"/>
      <c r="I3543" s="76" t="s">
        <v>482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285</v>
      </c>
      <c r="F3544" s="77">
        <v>41611</v>
      </c>
      <c r="G3544" s="76" t="s">
        <v>4029</v>
      </c>
      <c r="H3544" s="76" t="s">
        <v>3973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285</v>
      </c>
      <c r="F3545" s="77">
        <v>41639</v>
      </c>
      <c r="G3545" s="76" t="s">
        <v>756</v>
      </c>
      <c r="H3545" s="76"/>
      <c r="I3545" s="76" t="s">
        <v>755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285</v>
      </c>
      <c r="F3546" s="77">
        <v>41639</v>
      </c>
      <c r="G3546" s="76" t="s">
        <v>481</v>
      </c>
      <c r="H3546" s="76"/>
      <c r="I3546" s="76" t="s">
        <v>480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285</v>
      </c>
      <c r="F3547" s="77">
        <v>41670</v>
      </c>
      <c r="G3547" s="76" t="s">
        <v>587</v>
      </c>
      <c r="H3547" s="76"/>
      <c r="I3547" s="76" t="s">
        <v>586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285</v>
      </c>
      <c r="F3548" s="77">
        <v>41698</v>
      </c>
      <c r="G3548" s="76" t="s">
        <v>477</v>
      </c>
      <c r="H3548" s="76"/>
      <c r="I3548" s="76" t="s">
        <v>476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285</v>
      </c>
      <c r="F3549" s="77">
        <v>41729</v>
      </c>
      <c r="G3549" s="76" t="s">
        <v>473</v>
      </c>
      <c r="H3549" s="76"/>
      <c r="I3549" s="76" t="s">
        <v>472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285</v>
      </c>
      <c r="F3550" s="77">
        <v>41733</v>
      </c>
      <c r="G3550" s="76" t="s">
        <v>4028</v>
      </c>
      <c r="H3550" s="76"/>
      <c r="I3550" s="76" t="s">
        <v>4027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285</v>
      </c>
      <c r="F3551" s="77">
        <v>41790</v>
      </c>
      <c r="G3551" s="76" t="s">
        <v>570</v>
      </c>
      <c r="H3551" s="76"/>
      <c r="I3551" s="76" t="s">
        <v>569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296</v>
      </c>
      <c r="F3552" s="77">
        <v>41806</v>
      </c>
      <c r="G3552" s="76"/>
      <c r="H3552" s="76" t="s">
        <v>3966</v>
      </c>
      <c r="I3552" s="76" t="s">
        <v>4026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285</v>
      </c>
      <c r="F3553" s="77">
        <v>41820</v>
      </c>
      <c r="G3553" s="76" t="s">
        <v>4025</v>
      </c>
      <c r="H3553" s="76"/>
      <c r="I3553" s="76" t="s">
        <v>4024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296</v>
      </c>
      <c r="F3554" s="77">
        <v>41890</v>
      </c>
      <c r="G3554" s="76"/>
      <c r="H3554" s="76" t="s">
        <v>323</v>
      </c>
      <c r="I3554" s="76" t="s">
        <v>4023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296</v>
      </c>
      <c r="F3555" s="77">
        <v>41890</v>
      </c>
      <c r="G3555" s="76"/>
      <c r="H3555" s="76" t="s">
        <v>323</v>
      </c>
      <c r="I3555" s="76" t="s">
        <v>4022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296</v>
      </c>
      <c r="F3556" s="77">
        <v>41892</v>
      </c>
      <c r="G3556" s="76"/>
      <c r="H3556" s="76" t="s">
        <v>3966</v>
      </c>
      <c r="I3556" s="76" t="s">
        <v>4021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296</v>
      </c>
      <c r="F3557" s="77">
        <v>41892</v>
      </c>
      <c r="G3557" s="76"/>
      <c r="H3557" s="76" t="s">
        <v>3966</v>
      </c>
      <c r="I3557" s="76" t="s">
        <v>4020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285</v>
      </c>
      <c r="F3558" s="77">
        <v>41904</v>
      </c>
      <c r="G3558" s="76" t="s">
        <v>4019</v>
      </c>
      <c r="H3558" s="76" t="s">
        <v>4018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296</v>
      </c>
      <c r="F3559" s="77">
        <v>41925</v>
      </c>
      <c r="G3559" s="76"/>
      <c r="H3559" s="76" t="s">
        <v>3966</v>
      </c>
      <c r="I3559" s="76" t="s">
        <v>4016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296</v>
      </c>
      <c r="F3560" s="77">
        <v>41925</v>
      </c>
      <c r="G3560" s="76"/>
      <c r="H3560" s="76" t="s">
        <v>4017</v>
      </c>
      <c r="I3560" s="76" t="s">
        <v>4016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296</v>
      </c>
      <c r="F3561" s="77">
        <v>41932</v>
      </c>
      <c r="G3561" s="76"/>
      <c r="H3561" s="76" t="s">
        <v>3986</v>
      </c>
      <c r="I3561" s="76" t="s">
        <v>4016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285</v>
      </c>
      <c r="F3562" s="77">
        <v>41943</v>
      </c>
      <c r="G3562" s="76" t="s">
        <v>465</v>
      </c>
      <c r="H3562" s="76"/>
      <c r="I3562" s="76" t="s">
        <v>464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296</v>
      </c>
      <c r="F3563" s="77">
        <v>41953</v>
      </c>
      <c r="G3563" s="76"/>
      <c r="H3563" s="76" t="s">
        <v>323</v>
      </c>
      <c r="I3563" s="76" t="s">
        <v>3052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285</v>
      </c>
      <c r="F3564" s="77">
        <v>41974</v>
      </c>
      <c r="G3564" s="76" t="s">
        <v>4015</v>
      </c>
      <c r="H3564" s="76" t="s">
        <v>3958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285</v>
      </c>
      <c r="F3565" s="77">
        <v>41999</v>
      </c>
      <c r="G3565" s="76" t="s">
        <v>4014</v>
      </c>
      <c r="H3565" s="76" t="s">
        <v>3973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285</v>
      </c>
      <c r="F3566" s="77">
        <v>42035</v>
      </c>
      <c r="G3566" s="76" t="s">
        <v>754</v>
      </c>
      <c r="H3566" s="76"/>
      <c r="I3566" s="76" t="s">
        <v>753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285</v>
      </c>
      <c r="F3567" s="77">
        <v>42063</v>
      </c>
      <c r="G3567" s="76" t="s">
        <v>457</v>
      </c>
      <c r="H3567" s="76"/>
      <c r="I3567" s="76" t="s">
        <v>456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296</v>
      </c>
      <c r="F3568" s="77">
        <v>42079</v>
      </c>
      <c r="G3568" s="76"/>
      <c r="H3568" s="76" t="s">
        <v>3966</v>
      </c>
      <c r="I3568" s="76" t="s">
        <v>4013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296</v>
      </c>
      <c r="F3569" s="77">
        <v>42086</v>
      </c>
      <c r="G3569" s="76"/>
      <c r="H3569" s="76" t="s">
        <v>3966</v>
      </c>
      <c r="I3569" s="76" t="s">
        <v>4012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285</v>
      </c>
      <c r="F3570" s="77">
        <v>42094</v>
      </c>
      <c r="G3570" s="76" t="s">
        <v>452</v>
      </c>
      <c r="H3570" s="76"/>
      <c r="I3570" s="76" t="s">
        <v>451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285</v>
      </c>
      <c r="F3571" s="77">
        <v>42124</v>
      </c>
      <c r="G3571" s="76" t="s">
        <v>448</v>
      </c>
      <c r="H3571" s="76"/>
      <c r="I3571" s="76" t="s">
        <v>447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285</v>
      </c>
      <c r="F3572" s="77">
        <v>42216</v>
      </c>
      <c r="G3572" s="76" t="s">
        <v>927</v>
      </c>
      <c r="H3572" s="76"/>
      <c r="I3572" s="76" t="s">
        <v>926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296</v>
      </c>
      <c r="F3573" s="77">
        <v>42233</v>
      </c>
      <c r="G3573" s="76"/>
      <c r="H3573" s="76" t="s">
        <v>4011</v>
      </c>
      <c r="I3573" s="76" t="s">
        <v>4010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296</v>
      </c>
      <c r="F3574" s="77">
        <v>42233</v>
      </c>
      <c r="G3574" s="76"/>
      <c r="H3574" s="76" t="s">
        <v>3966</v>
      </c>
      <c r="I3574" s="76" t="s">
        <v>4009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296</v>
      </c>
      <c r="F3575" s="77">
        <v>42240</v>
      </c>
      <c r="G3575" s="76"/>
      <c r="H3575" s="76" t="s">
        <v>266</v>
      </c>
      <c r="I3575" s="76" t="s">
        <v>4008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285</v>
      </c>
      <c r="F3576" s="77">
        <v>42247</v>
      </c>
      <c r="G3576" s="76" t="s">
        <v>440</v>
      </c>
      <c r="H3576" s="76"/>
      <c r="I3576" s="76" t="s">
        <v>439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446</v>
      </c>
      <c r="F3577" s="77">
        <v>42251</v>
      </c>
      <c r="G3577" s="76"/>
      <c r="H3577" s="76" t="s">
        <v>266</v>
      </c>
      <c r="I3577" s="76" t="s">
        <v>4007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285</v>
      </c>
      <c r="F3578" s="77">
        <v>42264</v>
      </c>
      <c r="G3578" s="76" t="s">
        <v>2167</v>
      </c>
      <c r="H3578" s="76"/>
      <c r="I3578" s="76" t="s">
        <v>2166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296</v>
      </c>
      <c r="F3579" s="77">
        <v>42265</v>
      </c>
      <c r="G3579" s="76"/>
      <c r="H3579" s="76" t="s">
        <v>3986</v>
      </c>
      <c r="I3579" s="76" t="s">
        <v>2412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285</v>
      </c>
      <c r="F3580" s="77">
        <v>42277</v>
      </c>
      <c r="G3580" s="76" t="s">
        <v>438</v>
      </c>
      <c r="H3580" s="76"/>
      <c r="I3580" s="76" t="s">
        <v>437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296</v>
      </c>
      <c r="F3581" s="77">
        <v>42278</v>
      </c>
      <c r="G3581" s="76"/>
      <c r="H3581" s="76" t="s">
        <v>3966</v>
      </c>
      <c r="I3581" s="76" t="s">
        <v>4006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285</v>
      </c>
      <c r="F3582" s="77">
        <v>42338</v>
      </c>
      <c r="G3582" s="76" t="s">
        <v>434</v>
      </c>
      <c r="H3582" s="76"/>
      <c r="I3582" s="76" t="s">
        <v>433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296</v>
      </c>
      <c r="F3583" s="77">
        <v>42366</v>
      </c>
      <c r="G3583" s="76"/>
      <c r="H3583" s="76" t="s">
        <v>3966</v>
      </c>
      <c r="I3583" s="76" t="s">
        <v>4005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337</v>
      </c>
      <c r="F3584" s="77">
        <v>42376</v>
      </c>
      <c r="G3584" s="76" t="s">
        <v>4004</v>
      </c>
      <c r="H3584" s="76" t="s">
        <v>3973</v>
      </c>
      <c r="I3584" s="76" t="s">
        <v>4003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637</v>
      </c>
      <c r="F3585" s="77">
        <v>42408</v>
      </c>
      <c r="G3585" s="76"/>
      <c r="H3585" s="76"/>
      <c r="I3585" s="76" t="s">
        <v>4002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637</v>
      </c>
      <c r="F3586" s="77">
        <v>42408</v>
      </c>
      <c r="G3586" s="76"/>
      <c r="H3586" s="76"/>
      <c r="I3586" s="76" t="s">
        <v>3943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637</v>
      </c>
      <c r="F3587" s="77">
        <v>42429</v>
      </c>
      <c r="G3587" s="76"/>
      <c r="H3587" s="76" t="s">
        <v>4001</v>
      </c>
      <c r="I3587" s="76" t="s">
        <v>857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637</v>
      </c>
      <c r="F3588" s="77">
        <v>42429</v>
      </c>
      <c r="G3588" s="76"/>
      <c r="H3588" s="76"/>
      <c r="I3588" s="76" t="s">
        <v>681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285</v>
      </c>
      <c r="F3589" s="77">
        <v>42429</v>
      </c>
      <c r="G3589" s="76" t="s">
        <v>427</v>
      </c>
      <c r="H3589" s="76"/>
      <c r="I3589" s="76" t="s">
        <v>394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296</v>
      </c>
      <c r="F3590" s="77">
        <v>42432</v>
      </c>
      <c r="G3590" s="76"/>
      <c r="H3590" s="76" t="s">
        <v>3966</v>
      </c>
      <c r="I3590" s="76" t="s">
        <v>4000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296</v>
      </c>
      <c r="F3591" s="77">
        <v>42432</v>
      </c>
      <c r="G3591" s="76"/>
      <c r="H3591" s="76" t="s">
        <v>3966</v>
      </c>
      <c r="I3591" s="76" t="s">
        <v>3999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296</v>
      </c>
      <c r="F3592" s="77">
        <v>42432</v>
      </c>
      <c r="G3592" s="76"/>
      <c r="H3592" s="76" t="s">
        <v>3966</v>
      </c>
      <c r="I3592" s="76" t="s">
        <v>3998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637</v>
      </c>
      <c r="F3593" s="77">
        <v>42438</v>
      </c>
      <c r="G3593" s="76"/>
      <c r="H3593" s="76"/>
      <c r="I3593" s="76" t="s">
        <v>3997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637</v>
      </c>
      <c r="F3594" s="77">
        <v>42438</v>
      </c>
      <c r="G3594" s="76"/>
      <c r="H3594" s="76"/>
      <c r="I3594" s="76" t="s">
        <v>681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285</v>
      </c>
      <c r="F3595" s="77">
        <v>42458</v>
      </c>
      <c r="G3595" s="76" t="s">
        <v>3977</v>
      </c>
      <c r="H3595" s="76" t="s">
        <v>3937</v>
      </c>
      <c r="I3595" s="76" t="s">
        <v>3996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285</v>
      </c>
      <c r="F3596" s="77">
        <v>42460</v>
      </c>
      <c r="G3596" s="76" t="s">
        <v>426</v>
      </c>
      <c r="H3596" s="76"/>
      <c r="I3596" s="76" t="s">
        <v>425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296</v>
      </c>
      <c r="F3597" s="77">
        <v>42481</v>
      </c>
      <c r="G3597" s="76"/>
      <c r="H3597" s="76" t="s">
        <v>3966</v>
      </c>
      <c r="I3597" s="76" t="s">
        <v>3995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285</v>
      </c>
      <c r="F3598" s="77">
        <v>42490</v>
      </c>
      <c r="G3598" s="76" t="s">
        <v>423</v>
      </c>
      <c r="H3598" s="76"/>
      <c r="I3598" s="76" t="s">
        <v>422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285</v>
      </c>
      <c r="F3599" s="77">
        <v>42515</v>
      </c>
      <c r="G3599" s="76" t="s">
        <v>3969</v>
      </c>
      <c r="H3599" s="76" t="s">
        <v>3994</v>
      </c>
      <c r="I3599" s="76" t="s">
        <v>3993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285</v>
      </c>
      <c r="F3600" s="77">
        <v>42521</v>
      </c>
      <c r="G3600" s="76" t="s">
        <v>420</v>
      </c>
      <c r="H3600" s="76"/>
      <c r="I3600" s="76" t="s">
        <v>419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285</v>
      </c>
      <c r="F3601" s="77">
        <v>42551</v>
      </c>
      <c r="G3601" s="76" t="s">
        <v>418</v>
      </c>
      <c r="H3601" s="76"/>
      <c r="I3601" s="76" t="s">
        <v>417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296</v>
      </c>
      <c r="F3602" s="77">
        <v>42569</v>
      </c>
      <c r="G3602" s="76"/>
      <c r="H3602" s="76" t="s">
        <v>3986</v>
      </c>
      <c r="I3602" s="76" t="s">
        <v>3992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296</v>
      </c>
      <c r="F3603" s="77">
        <v>42576</v>
      </c>
      <c r="G3603" s="76"/>
      <c r="H3603" s="76" t="s">
        <v>3966</v>
      </c>
      <c r="I3603" s="76" t="s">
        <v>3991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285</v>
      </c>
      <c r="F3604" s="77">
        <v>42582</v>
      </c>
      <c r="G3604" s="76" t="s">
        <v>415</v>
      </c>
      <c r="H3604" s="76"/>
      <c r="I3604" s="76" t="s">
        <v>414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285</v>
      </c>
      <c r="F3605" s="77">
        <v>42613</v>
      </c>
      <c r="G3605" s="76" t="s">
        <v>413</v>
      </c>
      <c r="H3605" s="76"/>
      <c r="I3605" s="76" t="s">
        <v>412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285</v>
      </c>
      <c r="F3606" s="77">
        <v>42643</v>
      </c>
      <c r="G3606" s="76" t="s">
        <v>409</v>
      </c>
      <c r="H3606" s="76"/>
      <c r="I3606" s="76" t="s">
        <v>408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285</v>
      </c>
      <c r="F3607" s="77">
        <v>42675</v>
      </c>
      <c r="G3607" s="76" t="s">
        <v>406</v>
      </c>
      <c r="H3607" s="76"/>
      <c r="I3607" s="76" t="s">
        <v>405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637</v>
      </c>
      <c r="F3608" s="77">
        <v>42716</v>
      </c>
      <c r="G3608" s="76"/>
      <c r="H3608" s="76" t="s">
        <v>3990</v>
      </c>
      <c r="I3608" s="76" t="s">
        <v>857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637</v>
      </c>
      <c r="F3609" s="77">
        <v>42716</v>
      </c>
      <c r="G3609" s="76"/>
      <c r="H3609" s="76"/>
      <c r="I3609" s="76" t="s">
        <v>681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285</v>
      </c>
      <c r="F3610" s="77">
        <v>42735</v>
      </c>
      <c r="G3610" s="76" t="s">
        <v>402</v>
      </c>
      <c r="H3610" s="76"/>
      <c r="I3610" s="76" t="s">
        <v>401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637</v>
      </c>
      <c r="F3611" s="77">
        <v>42752</v>
      </c>
      <c r="G3611" s="76"/>
      <c r="H3611" s="76" t="s">
        <v>3944</v>
      </c>
      <c r="I3611" s="76" t="s">
        <v>857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637</v>
      </c>
      <c r="F3612" s="77">
        <v>42752</v>
      </c>
      <c r="G3612" s="76"/>
      <c r="H3612" s="76"/>
      <c r="I3612" s="76" t="s">
        <v>681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637</v>
      </c>
      <c r="F3613" s="77">
        <v>42754</v>
      </c>
      <c r="G3613" s="76"/>
      <c r="H3613" s="76"/>
      <c r="I3613" s="76" t="s">
        <v>3989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637</v>
      </c>
      <c r="F3614" s="77">
        <v>42754</v>
      </c>
      <c r="G3614" s="76"/>
      <c r="H3614" s="76"/>
      <c r="I3614" s="76" t="s">
        <v>681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296</v>
      </c>
      <c r="F3615" s="77">
        <v>42758</v>
      </c>
      <c r="G3615" s="76"/>
      <c r="H3615" s="76" t="s">
        <v>3966</v>
      </c>
      <c r="I3615" s="76" t="s">
        <v>3988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285</v>
      </c>
      <c r="F3616" s="77">
        <v>42766</v>
      </c>
      <c r="G3616" s="76" t="s">
        <v>398</v>
      </c>
      <c r="H3616" s="76"/>
      <c r="I3616" s="76" t="s">
        <v>397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285</v>
      </c>
      <c r="F3617" s="77">
        <v>42767</v>
      </c>
      <c r="G3617" s="76" t="s">
        <v>284</v>
      </c>
      <c r="H3617" s="76"/>
      <c r="I3617" s="76" t="s">
        <v>283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285</v>
      </c>
      <c r="F3618" s="77">
        <v>42790</v>
      </c>
      <c r="G3618" s="76" t="s">
        <v>348</v>
      </c>
      <c r="H3618" s="76" t="s">
        <v>3987</v>
      </c>
      <c r="I3618" s="76" t="s">
        <v>1588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285</v>
      </c>
      <c r="F3619" s="77">
        <v>42794</v>
      </c>
      <c r="G3619" s="76" t="s">
        <v>395</v>
      </c>
      <c r="H3619" s="76"/>
      <c r="I3619" s="76" t="s">
        <v>394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276</v>
      </c>
      <c r="F3620" s="77">
        <v>42806</v>
      </c>
      <c r="G3620" s="76"/>
      <c r="H3620" s="76" t="s">
        <v>3986</v>
      </c>
      <c r="I3620" s="76" t="s">
        <v>3985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285</v>
      </c>
      <c r="F3621" s="77">
        <v>42825</v>
      </c>
      <c r="G3621" s="76" t="s">
        <v>391</v>
      </c>
      <c r="H3621" s="76"/>
      <c r="I3621" s="76" t="s">
        <v>390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276</v>
      </c>
      <c r="F3622" s="77">
        <v>42829</v>
      </c>
      <c r="G3622" s="76"/>
      <c r="H3622" s="76" t="s">
        <v>3966</v>
      </c>
      <c r="I3622" s="76" t="s">
        <v>3984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285</v>
      </c>
      <c r="F3623" s="77">
        <v>42837</v>
      </c>
      <c r="G3623" s="76" t="s">
        <v>3983</v>
      </c>
      <c r="H3623" s="76" t="s">
        <v>3937</v>
      </c>
      <c r="I3623" s="76" t="s">
        <v>3247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285</v>
      </c>
      <c r="F3624" s="77">
        <v>42855</v>
      </c>
      <c r="G3624" s="76" t="s">
        <v>388</v>
      </c>
      <c r="H3624" s="76"/>
      <c r="I3624" s="76" t="s">
        <v>387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285</v>
      </c>
      <c r="F3625" s="77">
        <v>42886</v>
      </c>
      <c r="G3625" s="76" t="s">
        <v>680</v>
      </c>
      <c r="H3625" s="76"/>
      <c r="I3625" s="76" t="s">
        <v>679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285</v>
      </c>
      <c r="F3626" s="77">
        <v>43013</v>
      </c>
      <c r="G3626" s="76" t="s">
        <v>3981</v>
      </c>
      <c r="H3626" s="76"/>
      <c r="I3626" s="76" t="s">
        <v>3982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285</v>
      </c>
      <c r="F3627" s="77">
        <v>43013</v>
      </c>
      <c r="G3627" s="76" t="s">
        <v>3981</v>
      </c>
      <c r="H3627" s="76"/>
      <c r="I3627" s="76" t="s">
        <v>3980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276</v>
      </c>
      <c r="F3628" s="77">
        <v>43049</v>
      </c>
      <c r="G3628" s="76" t="s">
        <v>3978</v>
      </c>
      <c r="H3628" s="76" t="s">
        <v>3966</v>
      </c>
      <c r="I3628" s="76" t="s">
        <v>3979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276</v>
      </c>
      <c r="F3629" s="77">
        <v>43049</v>
      </c>
      <c r="G3629" s="76" t="s">
        <v>3978</v>
      </c>
      <c r="H3629" s="76" t="s">
        <v>3966</v>
      </c>
      <c r="I3629" s="76" t="s">
        <v>320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337</v>
      </c>
      <c r="F3630" s="77">
        <v>43112</v>
      </c>
      <c r="G3630" s="76" t="s">
        <v>3977</v>
      </c>
      <c r="H3630" s="76" t="s">
        <v>3944</v>
      </c>
      <c r="I3630" s="76" t="s">
        <v>3976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337</v>
      </c>
      <c r="F3631" s="77">
        <v>43129</v>
      </c>
      <c r="G3631" s="76" t="s">
        <v>3250</v>
      </c>
      <c r="H3631" s="76" t="s">
        <v>3937</v>
      </c>
      <c r="I3631" s="76" t="s">
        <v>3975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337</v>
      </c>
      <c r="F3632" s="77">
        <v>43144</v>
      </c>
      <c r="G3632" s="76" t="s">
        <v>3974</v>
      </c>
      <c r="H3632" s="76" t="s">
        <v>3973</v>
      </c>
      <c r="I3632" s="76" t="s">
        <v>3972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285</v>
      </c>
      <c r="F3633" s="77">
        <v>43151</v>
      </c>
      <c r="G3633" s="76" t="s">
        <v>3299</v>
      </c>
      <c r="H3633" s="76"/>
      <c r="I3633" s="76" t="s">
        <v>3942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637</v>
      </c>
      <c r="F3634" s="77">
        <v>43190</v>
      </c>
      <c r="G3634" s="76"/>
      <c r="H3634" s="76"/>
      <c r="I3634" s="76" t="s">
        <v>3971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637</v>
      </c>
      <c r="F3635" s="77">
        <v>43190</v>
      </c>
      <c r="G3635" s="76"/>
      <c r="H3635" s="76"/>
      <c r="I3635" s="76" t="s">
        <v>3970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337</v>
      </c>
      <c r="F3636" s="77">
        <v>43196</v>
      </c>
      <c r="G3636" s="76" t="s">
        <v>3969</v>
      </c>
      <c r="H3636" s="76" t="s">
        <v>3962</v>
      </c>
      <c r="I3636" s="76" t="s">
        <v>3957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276</v>
      </c>
      <c r="F3637" s="77">
        <v>43200</v>
      </c>
      <c r="G3637" s="76" t="s">
        <v>3967</v>
      </c>
      <c r="H3637" s="76" t="s">
        <v>3966</v>
      </c>
      <c r="I3637" s="76" t="s">
        <v>3968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276</v>
      </c>
      <c r="F3638" s="77">
        <v>43200</v>
      </c>
      <c r="G3638" s="76" t="s">
        <v>3967</v>
      </c>
      <c r="H3638" s="76" t="s">
        <v>3966</v>
      </c>
      <c r="I3638" s="76" t="s">
        <v>320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285</v>
      </c>
      <c r="F3639" s="77">
        <v>43281</v>
      </c>
      <c r="G3639" s="76" t="s">
        <v>720</v>
      </c>
      <c r="H3639" s="76"/>
      <c r="I3639" s="76" t="s">
        <v>719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337</v>
      </c>
      <c r="F3640" s="77">
        <v>43490</v>
      </c>
      <c r="G3640" s="76" t="s">
        <v>3965</v>
      </c>
      <c r="H3640" s="76" t="s">
        <v>3937</v>
      </c>
      <c r="I3640" s="76" t="s">
        <v>3964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337</v>
      </c>
      <c r="F3641" s="77">
        <v>43558</v>
      </c>
      <c r="G3641" s="76" t="s">
        <v>3963</v>
      </c>
      <c r="H3641" s="76" t="s">
        <v>3962</v>
      </c>
      <c r="I3641" s="76" t="s">
        <v>3957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337</v>
      </c>
      <c r="F3642" s="77">
        <v>43696</v>
      </c>
      <c r="G3642" s="76" t="s">
        <v>3961</v>
      </c>
      <c r="H3642" s="76" t="s">
        <v>3960</v>
      </c>
      <c r="I3642" s="76" t="s">
        <v>3957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337</v>
      </c>
      <c r="F3643" s="77">
        <v>43706</v>
      </c>
      <c r="G3643" s="76" t="s">
        <v>3959</v>
      </c>
      <c r="H3643" s="76" t="s">
        <v>3958</v>
      </c>
      <c r="I3643" s="76" t="s">
        <v>3957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637</v>
      </c>
      <c r="F3644" s="77">
        <v>44074</v>
      </c>
      <c r="G3644" s="76"/>
      <c r="H3644" s="76"/>
      <c r="I3644" s="76" t="s">
        <v>3956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637</v>
      </c>
      <c r="F3645" s="77">
        <v>44074</v>
      </c>
      <c r="G3645" s="76"/>
      <c r="H3645" s="76"/>
      <c r="I3645" s="76" t="s">
        <v>3955</v>
      </c>
      <c r="J3645" s="78">
        <v>-2.25</v>
      </c>
    </row>
    <row r="3646" spans="1:10" x14ac:dyDescent="0.25">
      <c r="A3646" s="76"/>
      <c r="B3646" s="76"/>
      <c r="C3646" s="76" t="s">
        <v>3954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3953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285</v>
      </c>
      <c r="F3648" s="77">
        <v>43852</v>
      </c>
      <c r="G3648" s="76" t="s">
        <v>3952</v>
      </c>
      <c r="H3648" s="76"/>
      <c r="I3648" s="76" t="s">
        <v>3951</v>
      </c>
      <c r="J3648" s="78">
        <v>500</v>
      </c>
    </row>
    <row r="3649" spans="1:10" x14ac:dyDescent="0.25">
      <c r="A3649" s="76"/>
      <c r="B3649" s="76"/>
      <c r="C3649" s="76" t="s">
        <v>3950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3949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285</v>
      </c>
      <c r="F3651" s="77">
        <v>41305</v>
      </c>
      <c r="G3651" s="76" t="s">
        <v>501</v>
      </c>
      <c r="H3651" s="76"/>
      <c r="I3651" s="76" t="s">
        <v>500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285</v>
      </c>
      <c r="F3652" s="77">
        <v>41517</v>
      </c>
      <c r="G3652" s="76" t="s">
        <v>489</v>
      </c>
      <c r="H3652" s="76"/>
      <c r="I3652" s="76" t="s">
        <v>488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285</v>
      </c>
      <c r="F3653" s="77">
        <v>41670</v>
      </c>
      <c r="G3653" s="76" t="s">
        <v>587</v>
      </c>
      <c r="H3653" s="76"/>
      <c r="I3653" s="76" t="s">
        <v>586</v>
      </c>
      <c r="J3653" s="78">
        <v>20</v>
      </c>
    </row>
    <row r="3654" spans="1:10" x14ac:dyDescent="0.25">
      <c r="A3654" s="76"/>
      <c r="B3654" s="76"/>
      <c r="C3654" s="76" t="s">
        <v>3948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3947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285</v>
      </c>
      <c r="F3656" s="77">
        <v>41455</v>
      </c>
      <c r="G3656" s="76" t="s">
        <v>491</v>
      </c>
      <c r="H3656" s="76"/>
      <c r="I3656" s="76" t="s">
        <v>490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285</v>
      </c>
      <c r="F3657" s="77">
        <v>43221</v>
      </c>
      <c r="G3657" s="76" t="s">
        <v>596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3946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3945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637</v>
      </c>
      <c r="F3660" s="77">
        <v>42191</v>
      </c>
      <c r="G3660" s="76"/>
      <c r="H3660" s="76" t="s">
        <v>3944</v>
      </c>
      <c r="I3660" s="76" t="s">
        <v>962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637</v>
      </c>
      <c r="F3661" s="77">
        <v>42191</v>
      </c>
      <c r="G3661" s="76"/>
      <c r="H3661" s="76"/>
      <c r="I3661" s="76" t="s">
        <v>3943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285</v>
      </c>
      <c r="F3662" s="77">
        <v>42370</v>
      </c>
      <c r="G3662" s="76" t="s">
        <v>568</v>
      </c>
      <c r="H3662" s="76"/>
      <c r="I3662" s="76" t="s">
        <v>567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285</v>
      </c>
      <c r="F3663" s="77">
        <v>43151</v>
      </c>
      <c r="G3663" s="76" t="s">
        <v>3299</v>
      </c>
      <c r="H3663" s="76"/>
      <c r="I3663" s="76" t="s">
        <v>3942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276</v>
      </c>
      <c r="F3664" s="77">
        <v>43186</v>
      </c>
      <c r="G3664" s="76" t="s">
        <v>3940</v>
      </c>
      <c r="H3664" s="76" t="s">
        <v>3939</v>
      </c>
      <c r="I3664" s="76" t="s">
        <v>3941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276</v>
      </c>
      <c r="F3665" s="77">
        <v>43186</v>
      </c>
      <c r="G3665" s="76" t="s">
        <v>3940</v>
      </c>
      <c r="H3665" s="76" t="s">
        <v>3939</v>
      </c>
      <c r="I3665" s="76" t="s">
        <v>2281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285</v>
      </c>
      <c r="F3666" s="77">
        <v>43851</v>
      </c>
      <c r="G3666" s="76" t="s">
        <v>3938</v>
      </c>
      <c r="H3666" s="76" t="s">
        <v>3937</v>
      </c>
      <c r="I3666" s="76" t="s">
        <v>3936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276</v>
      </c>
      <c r="F3667" s="77">
        <v>43861</v>
      </c>
      <c r="G3667" s="76" t="s">
        <v>3935</v>
      </c>
      <c r="H3667" s="76" t="s">
        <v>3934</v>
      </c>
      <c r="I3667" s="76" t="s">
        <v>3933</v>
      </c>
      <c r="J3667" s="78">
        <v>-1014</v>
      </c>
    </row>
    <row r="3668" spans="1:10" x14ac:dyDescent="0.25">
      <c r="A3668" s="76"/>
      <c r="B3668" s="76"/>
      <c r="C3668" s="76" t="s">
        <v>3932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3931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285</v>
      </c>
      <c r="F3670" s="77">
        <v>40574</v>
      </c>
      <c r="G3670" s="76" t="s">
        <v>539</v>
      </c>
      <c r="H3670" s="76"/>
      <c r="I3670" s="76" t="s">
        <v>538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285</v>
      </c>
      <c r="F3671" s="77">
        <v>40574</v>
      </c>
      <c r="G3671" s="76" t="s">
        <v>537</v>
      </c>
      <c r="H3671" s="76"/>
      <c r="I3671" s="76" t="s">
        <v>536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285</v>
      </c>
      <c r="F3672" s="77">
        <v>40633</v>
      </c>
      <c r="G3672" s="76" t="s">
        <v>535</v>
      </c>
      <c r="H3672" s="76"/>
      <c r="I3672" s="76" t="s">
        <v>534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285</v>
      </c>
      <c r="F3673" s="77">
        <v>40724</v>
      </c>
      <c r="G3673" s="76" t="s">
        <v>533</v>
      </c>
      <c r="H3673" s="76"/>
      <c r="I3673" s="76" t="s">
        <v>532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285</v>
      </c>
      <c r="F3674" s="77">
        <v>40755</v>
      </c>
      <c r="G3674" s="76" t="s">
        <v>531</v>
      </c>
      <c r="H3674" s="76"/>
      <c r="I3674" s="76" t="s">
        <v>530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285</v>
      </c>
      <c r="F3675" s="77">
        <v>40877</v>
      </c>
      <c r="G3675" s="76" t="s">
        <v>289</v>
      </c>
      <c r="H3675" s="76"/>
      <c r="I3675" s="76" t="s">
        <v>288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285</v>
      </c>
      <c r="F3676" s="77">
        <v>40999</v>
      </c>
      <c r="G3676" s="76" t="s">
        <v>521</v>
      </c>
      <c r="H3676" s="76"/>
      <c r="I3676" s="76" t="s">
        <v>520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285</v>
      </c>
      <c r="F3677" s="77">
        <v>41121</v>
      </c>
      <c r="G3677" s="76" t="s">
        <v>513</v>
      </c>
      <c r="H3677" s="76"/>
      <c r="I3677" s="76" t="s">
        <v>512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285</v>
      </c>
      <c r="F3678" s="77">
        <v>41182</v>
      </c>
      <c r="G3678" s="76" t="s">
        <v>509</v>
      </c>
      <c r="H3678" s="76"/>
      <c r="I3678" s="76" t="s">
        <v>508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285</v>
      </c>
      <c r="F3679" s="77">
        <v>41274</v>
      </c>
      <c r="G3679" s="76" t="s">
        <v>503</v>
      </c>
      <c r="H3679" s="76"/>
      <c r="I3679" s="76" t="s">
        <v>502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285</v>
      </c>
      <c r="F3680" s="77">
        <v>41305</v>
      </c>
      <c r="G3680" s="76" t="s">
        <v>501</v>
      </c>
      <c r="H3680" s="76"/>
      <c r="I3680" s="76" t="s">
        <v>500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285</v>
      </c>
      <c r="F3681" s="77">
        <v>41364</v>
      </c>
      <c r="G3681" s="76" t="s">
        <v>497</v>
      </c>
      <c r="H3681" s="76"/>
      <c r="I3681" s="76" t="s">
        <v>496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285</v>
      </c>
      <c r="F3682" s="77">
        <v>41425</v>
      </c>
      <c r="G3682" s="76" t="s">
        <v>493</v>
      </c>
      <c r="H3682" s="76"/>
      <c r="I3682" s="76" t="s">
        <v>492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285</v>
      </c>
      <c r="F3683" s="77">
        <v>41455</v>
      </c>
      <c r="G3683" s="76" t="s">
        <v>491</v>
      </c>
      <c r="H3683" s="76"/>
      <c r="I3683" s="76" t="s">
        <v>490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285</v>
      </c>
      <c r="F3684" s="77">
        <v>41486</v>
      </c>
      <c r="G3684" s="76" t="s">
        <v>591</v>
      </c>
      <c r="H3684" s="76"/>
      <c r="I3684" s="76" t="s">
        <v>590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285</v>
      </c>
      <c r="F3685" s="77">
        <v>41517</v>
      </c>
      <c r="G3685" s="76" t="s">
        <v>489</v>
      </c>
      <c r="H3685" s="76"/>
      <c r="I3685" s="76" t="s">
        <v>488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285</v>
      </c>
      <c r="F3686" s="77">
        <v>41608</v>
      </c>
      <c r="G3686" s="76" t="s">
        <v>483</v>
      </c>
      <c r="H3686" s="76"/>
      <c r="I3686" s="76" t="s">
        <v>482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285</v>
      </c>
      <c r="F3687" s="77">
        <v>41698</v>
      </c>
      <c r="G3687" s="76" t="s">
        <v>477</v>
      </c>
      <c r="H3687" s="76"/>
      <c r="I3687" s="76" t="s">
        <v>476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285</v>
      </c>
      <c r="F3688" s="77">
        <v>41759</v>
      </c>
      <c r="G3688" s="76" t="s">
        <v>471</v>
      </c>
      <c r="H3688" s="76"/>
      <c r="I3688" s="76" t="s">
        <v>470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446</v>
      </c>
      <c r="F3689" s="77">
        <v>41764</v>
      </c>
      <c r="G3689" s="76"/>
      <c r="H3689" s="76" t="s">
        <v>3258</v>
      </c>
      <c r="I3689" s="76" t="s">
        <v>3930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296</v>
      </c>
      <c r="F3690" s="77">
        <v>41786</v>
      </c>
      <c r="G3690" s="76"/>
      <c r="H3690" s="76" t="s">
        <v>323</v>
      </c>
      <c r="I3690" s="76" t="s">
        <v>3929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285</v>
      </c>
      <c r="F3691" s="77">
        <v>41790</v>
      </c>
      <c r="G3691" s="76" t="s">
        <v>570</v>
      </c>
      <c r="H3691" s="76"/>
      <c r="I3691" s="76" t="s">
        <v>569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285</v>
      </c>
      <c r="F3692" s="77">
        <v>41820</v>
      </c>
      <c r="G3692" s="76" t="s">
        <v>1368</v>
      </c>
      <c r="H3692" s="76"/>
      <c r="I3692" s="76" t="s">
        <v>3928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285</v>
      </c>
      <c r="F3693" s="77">
        <v>41851</v>
      </c>
      <c r="G3693" s="76" t="s">
        <v>469</v>
      </c>
      <c r="H3693" s="76"/>
      <c r="I3693" s="76" t="s">
        <v>468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285</v>
      </c>
      <c r="F3694" s="77">
        <v>41882</v>
      </c>
      <c r="G3694" s="76" t="s">
        <v>467</v>
      </c>
      <c r="H3694" s="76"/>
      <c r="I3694" s="76" t="s">
        <v>466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285</v>
      </c>
      <c r="F3695" s="77">
        <v>42155</v>
      </c>
      <c r="G3695" s="76" t="s">
        <v>752</v>
      </c>
      <c r="H3695" s="76"/>
      <c r="I3695" s="76" t="s">
        <v>751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285</v>
      </c>
      <c r="F3696" s="77">
        <v>42216</v>
      </c>
      <c r="G3696" s="76" t="s">
        <v>927</v>
      </c>
      <c r="H3696" s="76"/>
      <c r="I3696" s="76" t="s">
        <v>926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285</v>
      </c>
      <c r="F3697" s="77">
        <v>42247</v>
      </c>
      <c r="G3697" s="76" t="s">
        <v>440</v>
      </c>
      <c r="H3697" s="76"/>
      <c r="I3697" s="76" t="s">
        <v>439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285</v>
      </c>
      <c r="F3698" s="77">
        <v>42277</v>
      </c>
      <c r="G3698" s="76" t="s">
        <v>438</v>
      </c>
      <c r="H3698" s="76"/>
      <c r="I3698" s="76" t="s">
        <v>437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285</v>
      </c>
      <c r="F3699" s="77">
        <v>42370</v>
      </c>
      <c r="G3699" s="76" t="s">
        <v>568</v>
      </c>
      <c r="H3699" s="76"/>
      <c r="I3699" s="76" t="s">
        <v>567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285</v>
      </c>
      <c r="F3700" s="77">
        <v>42490</v>
      </c>
      <c r="G3700" s="76" t="s">
        <v>423</v>
      </c>
      <c r="H3700" s="76"/>
      <c r="I3700" s="76" t="s">
        <v>422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285</v>
      </c>
      <c r="F3701" s="77">
        <v>42521</v>
      </c>
      <c r="G3701" s="76" t="s">
        <v>420</v>
      </c>
      <c r="H3701" s="76"/>
      <c r="I3701" s="76" t="s">
        <v>419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285</v>
      </c>
      <c r="F3702" s="77">
        <v>42551</v>
      </c>
      <c r="G3702" s="76" t="s">
        <v>418</v>
      </c>
      <c r="H3702" s="76"/>
      <c r="I3702" s="76" t="s">
        <v>417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285</v>
      </c>
      <c r="F3703" s="77">
        <v>42582</v>
      </c>
      <c r="G3703" s="76" t="s">
        <v>415</v>
      </c>
      <c r="H3703" s="76"/>
      <c r="I3703" s="76" t="s">
        <v>414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637</v>
      </c>
      <c r="F3704" s="77">
        <v>42656</v>
      </c>
      <c r="G3704" s="76"/>
      <c r="H3704" s="76" t="s">
        <v>683</v>
      </c>
      <c r="I3704" s="76" t="s">
        <v>682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637</v>
      </c>
      <c r="F3705" s="77">
        <v>42656</v>
      </c>
      <c r="G3705" s="76"/>
      <c r="H3705" s="76"/>
      <c r="I3705" s="76" t="s">
        <v>681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285</v>
      </c>
      <c r="F3706" s="77">
        <v>42675</v>
      </c>
      <c r="G3706" s="76" t="s">
        <v>406</v>
      </c>
      <c r="H3706" s="76"/>
      <c r="I3706" s="76" t="s">
        <v>405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285</v>
      </c>
      <c r="F3707" s="77">
        <v>42704</v>
      </c>
      <c r="G3707" s="76" t="s">
        <v>807</v>
      </c>
      <c r="H3707" s="76"/>
      <c r="I3707" s="76" t="s">
        <v>806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285</v>
      </c>
      <c r="F3708" s="77">
        <v>42886</v>
      </c>
      <c r="G3708" s="76" t="s">
        <v>680</v>
      </c>
      <c r="H3708" s="76"/>
      <c r="I3708" s="76" t="s">
        <v>679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276</v>
      </c>
      <c r="F3709" s="77">
        <v>43420</v>
      </c>
      <c r="G3709" s="76" t="s">
        <v>3927</v>
      </c>
      <c r="H3709" s="76" t="s">
        <v>3924</v>
      </c>
      <c r="I3709" s="76" t="s">
        <v>3926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276</v>
      </c>
      <c r="F3710" s="77">
        <v>43585</v>
      </c>
      <c r="G3710" s="76" t="s">
        <v>3925</v>
      </c>
      <c r="H3710" s="76" t="s">
        <v>3924</v>
      </c>
      <c r="I3710" s="76" t="s">
        <v>3923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276</v>
      </c>
      <c r="F3711" s="77">
        <v>43722</v>
      </c>
      <c r="G3711" s="76" t="s">
        <v>968</v>
      </c>
      <c r="H3711" s="76" t="s">
        <v>323</v>
      </c>
      <c r="I3711" s="76" t="s">
        <v>967</v>
      </c>
      <c r="J3711" s="78">
        <v>-56.4</v>
      </c>
    </row>
    <row r="3712" spans="1:10" x14ac:dyDescent="0.25">
      <c r="A3712" s="76"/>
      <c r="B3712" s="76"/>
      <c r="C3712" s="76" t="s">
        <v>3922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3921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285</v>
      </c>
      <c r="F3714" s="77">
        <v>41547</v>
      </c>
      <c r="G3714" s="76" t="s">
        <v>487</v>
      </c>
      <c r="H3714" s="76"/>
      <c r="I3714" s="76" t="s">
        <v>486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285</v>
      </c>
      <c r="F3715" s="77">
        <v>42767</v>
      </c>
      <c r="G3715" s="76" t="s">
        <v>284</v>
      </c>
      <c r="H3715" s="76"/>
      <c r="I3715" s="76" t="s">
        <v>283</v>
      </c>
      <c r="J3715" s="78">
        <v>-8</v>
      </c>
    </row>
    <row r="3716" spans="1:10" x14ac:dyDescent="0.25">
      <c r="A3716" s="76"/>
      <c r="B3716" s="76"/>
      <c r="C3716" s="76" t="s">
        <v>3920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3919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285</v>
      </c>
      <c r="F3718" s="77">
        <v>41060</v>
      </c>
      <c r="G3718" s="76" t="s">
        <v>515</v>
      </c>
      <c r="H3718" s="76"/>
      <c r="I3718" s="76" t="s">
        <v>514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285</v>
      </c>
      <c r="F3719" s="77">
        <v>41333</v>
      </c>
      <c r="G3719" s="76" t="s">
        <v>499</v>
      </c>
      <c r="H3719" s="76"/>
      <c r="I3719" s="76" t="s">
        <v>498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285</v>
      </c>
      <c r="F3720" s="77">
        <v>42370</v>
      </c>
      <c r="G3720" s="76" t="s">
        <v>568</v>
      </c>
      <c r="H3720" s="76"/>
      <c r="I3720" s="76" t="s">
        <v>567</v>
      </c>
      <c r="J3720" s="78">
        <v>472</v>
      </c>
    </row>
    <row r="3721" spans="1:10" x14ac:dyDescent="0.25">
      <c r="A3721" s="76"/>
      <c r="B3721" s="76"/>
      <c r="C3721" s="76" t="s">
        <v>3918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3917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285</v>
      </c>
      <c r="F3723" s="77">
        <v>41182</v>
      </c>
      <c r="G3723" s="76" t="s">
        <v>509</v>
      </c>
      <c r="H3723" s="76"/>
      <c r="I3723" s="76" t="s">
        <v>508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285</v>
      </c>
      <c r="F3724" s="77">
        <v>41364</v>
      </c>
      <c r="G3724" s="76" t="s">
        <v>497</v>
      </c>
      <c r="H3724" s="76"/>
      <c r="I3724" s="76" t="s">
        <v>496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285</v>
      </c>
      <c r="F3725" s="77">
        <v>41517</v>
      </c>
      <c r="G3725" s="76" t="s">
        <v>489</v>
      </c>
      <c r="H3725" s="76"/>
      <c r="I3725" s="76" t="s">
        <v>488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285</v>
      </c>
      <c r="F3726" s="77">
        <v>41882</v>
      </c>
      <c r="G3726" s="76" t="s">
        <v>467</v>
      </c>
      <c r="H3726" s="76"/>
      <c r="I3726" s="76" t="s">
        <v>466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285</v>
      </c>
      <c r="F3727" s="77">
        <v>41912</v>
      </c>
      <c r="G3727" s="76" t="s">
        <v>287</v>
      </c>
      <c r="H3727" s="76"/>
      <c r="I3727" s="76" t="s">
        <v>286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285</v>
      </c>
      <c r="F3728" s="77">
        <v>42247</v>
      </c>
      <c r="G3728" s="76" t="s">
        <v>440</v>
      </c>
      <c r="H3728" s="76"/>
      <c r="I3728" s="76" t="s">
        <v>439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285</v>
      </c>
      <c r="F3729" s="77">
        <v>42277</v>
      </c>
      <c r="G3729" s="76" t="s">
        <v>438</v>
      </c>
      <c r="H3729" s="76"/>
      <c r="I3729" s="76" t="s">
        <v>437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285</v>
      </c>
      <c r="F3730" s="77">
        <v>42370</v>
      </c>
      <c r="G3730" s="76" t="s">
        <v>568</v>
      </c>
      <c r="H3730" s="76"/>
      <c r="I3730" s="76" t="s">
        <v>567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285</v>
      </c>
      <c r="F3731" s="77">
        <v>42613</v>
      </c>
      <c r="G3731" s="76" t="s">
        <v>413</v>
      </c>
      <c r="H3731" s="76"/>
      <c r="I3731" s="76" t="s">
        <v>412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285</v>
      </c>
      <c r="F3732" s="77">
        <v>42675</v>
      </c>
      <c r="G3732" s="76" t="s">
        <v>406</v>
      </c>
      <c r="H3732" s="76"/>
      <c r="I3732" s="76" t="s">
        <v>405</v>
      </c>
      <c r="J3732" s="78">
        <v>16</v>
      </c>
    </row>
    <row r="3733" spans="1:10" x14ac:dyDescent="0.25">
      <c r="A3733" s="76"/>
      <c r="B3733" s="76"/>
      <c r="C3733" s="76" t="s">
        <v>3916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3915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285</v>
      </c>
      <c r="F3735" s="77">
        <v>41121</v>
      </c>
      <c r="G3735" s="76" t="s">
        <v>513</v>
      </c>
      <c r="H3735" s="76"/>
      <c r="I3735" s="76" t="s">
        <v>512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285</v>
      </c>
      <c r="F3736" s="77">
        <v>42370</v>
      </c>
      <c r="G3736" s="76" t="s">
        <v>568</v>
      </c>
      <c r="H3736" s="76"/>
      <c r="I3736" s="76" t="s">
        <v>567</v>
      </c>
      <c r="J3736" s="78">
        <v>480</v>
      </c>
    </row>
    <row r="3737" spans="1:10" x14ac:dyDescent="0.25">
      <c r="A3737" s="76"/>
      <c r="B3737" s="76"/>
      <c r="C3737" s="76" t="s">
        <v>3914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3913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285</v>
      </c>
      <c r="F3739" s="77">
        <v>41060</v>
      </c>
      <c r="G3739" s="76" t="s">
        <v>515</v>
      </c>
      <c r="H3739" s="76"/>
      <c r="I3739" s="76" t="s">
        <v>514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285</v>
      </c>
      <c r="F3740" s="77">
        <v>41274</v>
      </c>
      <c r="G3740" s="76" t="s">
        <v>503</v>
      </c>
      <c r="H3740" s="76"/>
      <c r="I3740" s="76" t="s">
        <v>502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285</v>
      </c>
      <c r="F3741" s="77">
        <v>41425</v>
      </c>
      <c r="G3741" s="76" t="s">
        <v>493</v>
      </c>
      <c r="H3741" s="76"/>
      <c r="I3741" s="76" t="s">
        <v>492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285</v>
      </c>
      <c r="F3742" s="77">
        <v>41698</v>
      </c>
      <c r="G3742" s="76" t="s">
        <v>477</v>
      </c>
      <c r="H3742" s="76"/>
      <c r="I3742" s="76" t="s">
        <v>476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285</v>
      </c>
      <c r="F3743" s="77">
        <v>42767</v>
      </c>
      <c r="G3743" s="76" t="s">
        <v>284</v>
      </c>
      <c r="H3743" s="76"/>
      <c r="I3743" s="76" t="s">
        <v>283</v>
      </c>
      <c r="J3743" s="78">
        <v>-80</v>
      </c>
    </row>
    <row r="3744" spans="1:10" x14ac:dyDescent="0.25">
      <c r="A3744" s="76"/>
      <c r="B3744" s="76"/>
      <c r="C3744" s="76" t="s">
        <v>3912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3911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285</v>
      </c>
      <c r="F3746" s="77">
        <v>42124</v>
      </c>
      <c r="G3746" s="76" t="s">
        <v>448</v>
      </c>
      <c r="H3746" s="76"/>
      <c r="I3746" s="76" t="s">
        <v>447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285</v>
      </c>
      <c r="F3747" s="77">
        <v>42124</v>
      </c>
      <c r="G3747" s="76" t="s">
        <v>3910</v>
      </c>
      <c r="H3747" s="76" t="s">
        <v>3909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296</v>
      </c>
      <c r="F3748" s="77">
        <v>42170</v>
      </c>
      <c r="G3748" s="76"/>
      <c r="H3748" s="76" t="s">
        <v>3908</v>
      </c>
      <c r="I3748" s="76" t="s">
        <v>3907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285</v>
      </c>
      <c r="F3749" s="77">
        <v>42338</v>
      </c>
      <c r="G3749" s="76" t="s">
        <v>434</v>
      </c>
      <c r="H3749" s="76"/>
      <c r="I3749" s="76" t="s">
        <v>433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285</v>
      </c>
      <c r="F3750" s="77">
        <v>42429</v>
      </c>
      <c r="G3750" s="76" t="s">
        <v>427</v>
      </c>
      <c r="H3750" s="76"/>
      <c r="I3750" s="76" t="s">
        <v>394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285</v>
      </c>
      <c r="F3751" s="77">
        <v>42613</v>
      </c>
      <c r="G3751" s="76" t="s">
        <v>413</v>
      </c>
      <c r="H3751" s="76"/>
      <c r="I3751" s="76" t="s">
        <v>412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276</v>
      </c>
      <c r="F3752" s="77">
        <v>42940</v>
      </c>
      <c r="G3752" s="76" t="s">
        <v>3906</v>
      </c>
      <c r="H3752" s="76" t="s">
        <v>3901</v>
      </c>
      <c r="I3752" s="76" t="s">
        <v>3905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276</v>
      </c>
      <c r="F3753" s="77">
        <v>43320</v>
      </c>
      <c r="G3753" s="76" t="s">
        <v>3904</v>
      </c>
      <c r="H3753" s="76" t="s">
        <v>3901</v>
      </c>
      <c r="I3753" s="76" t="s">
        <v>3903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276</v>
      </c>
      <c r="F3754" s="77">
        <v>43876</v>
      </c>
      <c r="G3754" s="76" t="s">
        <v>3902</v>
      </c>
      <c r="H3754" s="76" t="s">
        <v>3901</v>
      </c>
      <c r="I3754" s="76" t="s">
        <v>3900</v>
      </c>
      <c r="J3754" s="78">
        <v>-200</v>
      </c>
    </row>
    <row r="3755" spans="1:10" x14ac:dyDescent="0.25">
      <c r="A3755" s="76"/>
      <c r="B3755" s="76"/>
      <c r="C3755" s="76" t="s">
        <v>3899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3898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285</v>
      </c>
      <c r="F3757" s="77">
        <v>42370</v>
      </c>
      <c r="G3757" s="76" t="s">
        <v>568</v>
      </c>
      <c r="H3757" s="76"/>
      <c r="I3757" s="76" t="s">
        <v>567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285</v>
      </c>
      <c r="F3758" s="77">
        <v>42490</v>
      </c>
      <c r="G3758" s="76" t="s">
        <v>423</v>
      </c>
      <c r="H3758" s="76"/>
      <c r="I3758" s="76" t="s">
        <v>422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285</v>
      </c>
      <c r="F3759" s="77">
        <v>42675</v>
      </c>
      <c r="G3759" s="76" t="s">
        <v>406</v>
      </c>
      <c r="H3759" s="76"/>
      <c r="I3759" s="76" t="s">
        <v>405</v>
      </c>
      <c r="J3759" s="78">
        <v>8</v>
      </c>
    </row>
    <row r="3760" spans="1:10" x14ac:dyDescent="0.25">
      <c r="A3760" s="76"/>
      <c r="B3760" s="76"/>
      <c r="C3760" s="76" t="s">
        <v>3897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3896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276</v>
      </c>
      <c r="F3762" s="77">
        <v>43013</v>
      </c>
      <c r="G3762" s="76" t="s">
        <v>3895</v>
      </c>
      <c r="H3762" s="76" t="s">
        <v>3894</v>
      </c>
      <c r="I3762" s="76" t="s">
        <v>3893</v>
      </c>
      <c r="J3762" s="78">
        <v>-934.61</v>
      </c>
    </row>
    <row r="3763" spans="1:10" x14ac:dyDescent="0.25">
      <c r="A3763" s="76"/>
      <c r="B3763" s="76"/>
      <c r="C3763" s="76" t="s">
        <v>3892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3891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285</v>
      </c>
      <c r="F3765" s="77">
        <v>41121</v>
      </c>
      <c r="G3765" s="76" t="s">
        <v>513</v>
      </c>
      <c r="H3765" s="76"/>
      <c r="I3765" s="76" t="s">
        <v>512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285</v>
      </c>
      <c r="F3766" s="77">
        <v>41394</v>
      </c>
      <c r="G3766" s="76" t="s">
        <v>495</v>
      </c>
      <c r="H3766" s="76"/>
      <c r="I3766" s="76" t="s">
        <v>494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285</v>
      </c>
      <c r="F3767" s="77">
        <v>41517</v>
      </c>
      <c r="G3767" s="76" t="s">
        <v>489</v>
      </c>
      <c r="H3767" s="76"/>
      <c r="I3767" s="76" t="s">
        <v>488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285</v>
      </c>
      <c r="F3768" s="77">
        <v>41578</v>
      </c>
      <c r="G3768" s="76" t="s">
        <v>485</v>
      </c>
      <c r="H3768" s="76"/>
      <c r="I3768" s="76" t="s">
        <v>484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285</v>
      </c>
      <c r="F3769" s="77">
        <v>41759</v>
      </c>
      <c r="G3769" s="76" t="s">
        <v>471</v>
      </c>
      <c r="H3769" s="76"/>
      <c r="I3769" s="76" t="s">
        <v>470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285</v>
      </c>
      <c r="F3770" s="77">
        <v>42124</v>
      </c>
      <c r="G3770" s="76" t="s">
        <v>448</v>
      </c>
      <c r="H3770" s="76"/>
      <c r="I3770" s="76" t="s">
        <v>447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285</v>
      </c>
      <c r="F3771" s="77">
        <v>42767</v>
      </c>
      <c r="G3771" s="76" t="s">
        <v>284</v>
      </c>
      <c r="H3771" s="76"/>
      <c r="I3771" s="76" t="s">
        <v>283</v>
      </c>
      <c r="J3771" s="78">
        <v>-126</v>
      </c>
    </row>
    <row r="3772" spans="1:10" x14ac:dyDescent="0.25">
      <c r="A3772" s="76"/>
      <c r="B3772" s="76"/>
      <c r="C3772" s="76" t="s">
        <v>3890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3889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276</v>
      </c>
      <c r="F3774" s="77">
        <v>43081</v>
      </c>
      <c r="G3774" s="76" t="s">
        <v>3888</v>
      </c>
      <c r="H3774" s="76" t="s">
        <v>632</v>
      </c>
      <c r="I3774" s="76" t="s">
        <v>3887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285</v>
      </c>
      <c r="F3775" s="77">
        <v>43090</v>
      </c>
      <c r="G3775" s="76" t="s">
        <v>3886</v>
      </c>
      <c r="H3775" s="76"/>
      <c r="I3775" s="76" t="s">
        <v>3885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285</v>
      </c>
      <c r="F3776" s="77">
        <v>43160</v>
      </c>
      <c r="G3776" s="76" t="s">
        <v>3034</v>
      </c>
      <c r="H3776" s="76"/>
      <c r="I3776" s="76" t="s">
        <v>3033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276</v>
      </c>
      <c r="F3777" s="77">
        <v>43189</v>
      </c>
      <c r="G3777" s="76" t="s">
        <v>3884</v>
      </c>
      <c r="H3777" s="76" t="s">
        <v>632</v>
      </c>
      <c r="I3777" s="76" t="s">
        <v>3883</v>
      </c>
      <c r="J3777" s="78">
        <v>-669.68</v>
      </c>
    </row>
    <row r="3778" spans="1:10" x14ac:dyDescent="0.25">
      <c r="A3778" s="76"/>
      <c r="B3778" s="76"/>
      <c r="C3778" s="76" t="s">
        <v>3882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3881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637</v>
      </c>
      <c r="F3780" s="77">
        <v>42088</v>
      </c>
      <c r="G3780" s="76"/>
      <c r="H3780" s="76"/>
      <c r="I3780" s="76" t="s">
        <v>3880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637</v>
      </c>
      <c r="F3781" s="77">
        <v>42088</v>
      </c>
      <c r="G3781" s="76"/>
      <c r="H3781" s="76"/>
      <c r="I3781" s="76" t="s">
        <v>3704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637</v>
      </c>
      <c r="F3782" s="77">
        <v>42439</v>
      </c>
      <c r="G3782" s="76"/>
      <c r="H3782" s="76" t="s">
        <v>3879</v>
      </c>
      <c r="I3782" s="76" t="s">
        <v>857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637</v>
      </c>
      <c r="F3783" s="77">
        <v>42439</v>
      </c>
      <c r="G3783" s="76"/>
      <c r="H3783" s="76"/>
      <c r="I3783" s="76" t="s">
        <v>681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637</v>
      </c>
      <c r="F3784" s="77">
        <v>43465</v>
      </c>
      <c r="G3784" s="76"/>
      <c r="H3784" s="76"/>
      <c r="I3784" s="76" t="s">
        <v>3878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637</v>
      </c>
      <c r="F3785" s="77">
        <v>43465</v>
      </c>
      <c r="G3785" s="76"/>
      <c r="H3785" s="76"/>
      <c r="I3785" s="76" t="s">
        <v>3877</v>
      </c>
      <c r="J3785" s="78">
        <v>-6.96</v>
      </c>
    </row>
    <row r="3786" spans="1:10" x14ac:dyDescent="0.25">
      <c r="A3786" s="76"/>
      <c r="B3786" s="76"/>
      <c r="C3786" s="76" t="s">
        <v>3876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3875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285</v>
      </c>
      <c r="F3788" s="77">
        <v>41364</v>
      </c>
      <c r="G3788" s="76" t="s">
        <v>497</v>
      </c>
      <c r="H3788" s="76"/>
      <c r="I3788" s="76" t="s">
        <v>496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285</v>
      </c>
      <c r="F3789" s="77">
        <v>43221</v>
      </c>
      <c r="G3789" s="76" t="s">
        <v>596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3874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3873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285</v>
      </c>
      <c r="F3792" s="77">
        <v>40602</v>
      </c>
      <c r="G3792" s="76" t="s">
        <v>838</v>
      </c>
      <c r="H3792" s="76"/>
      <c r="I3792" s="76" t="s">
        <v>837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285</v>
      </c>
      <c r="F3793" s="77">
        <v>40633</v>
      </c>
      <c r="G3793" s="76" t="s">
        <v>535</v>
      </c>
      <c r="H3793" s="76"/>
      <c r="I3793" s="76" t="s">
        <v>534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285</v>
      </c>
      <c r="F3794" s="77">
        <v>40663</v>
      </c>
      <c r="G3794" s="76" t="s">
        <v>836</v>
      </c>
      <c r="H3794" s="76"/>
      <c r="I3794" s="76" t="s">
        <v>835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285</v>
      </c>
      <c r="F3795" s="77">
        <v>40877</v>
      </c>
      <c r="G3795" s="76" t="s">
        <v>289</v>
      </c>
      <c r="H3795" s="76"/>
      <c r="I3795" s="76" t="s">
        <v>288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285</v>
      </c>
      <c r="F3796" s="77">
        <v>41029</v>
      </c>
      <c r="G3796" s="76" t="s">
        <v>519</v>
      </c>
      <c r="H3796" s="76"/>
      <c r="I3796" s="76" t="s">
        <v>518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285</v>
      </c>
      <c r="F3797" s="77">
        <v>41060</v>
      </c>
      <c r="G3797" s="76" t="s">
        <v>515</v>
      </c>
      <c r="H3797" s="76"/>
      <c r="I3797" s="76" t="s">
        <v>514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285</v>
      </c>
      <c r="F3798" s="77">
        <v>41121</v>
      </c>
      <c r="G3798" s="76" t="s">
        <v>513</v>
      </c>
      <c r="H3798" s="76"/>
      <c r="I3798" s="76" t="s">
        <v>512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285</v>
      </c>
      <c r="F3799" s="77">
        <v>41182</v>
      </c>
      <c r="G3799" s="76" t="s">
        <v>509</v>
      </c>
      <c r="H3799" s="76"/>
      <c r="I3799" s="76" t="s">
        <v>508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285</v>
      </c>
      <c r="F3800" s="77">
        <v>41213</v>
      </c>
      <c r="G3800" s="76" t="s">
        <v>507</v>
      </c>
      <c r="H3800" s="76"/>
      <c r="I3800" s="76" t="s">
        <v>506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285</v>
      </c>
      <c r="F3801" s="77">
        <v>41425</v>
      </c>
      <c r="G3801" s="76" t="s">
        <v>493</v>
      </c>
      <c r="H3801" s="76"/>
      <c r="I3801" s="76" t="s">
        <v>492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285</v>
      </c>
      <c r="F3802" s="77">
        <v>41670</v>
      </c>
      <c r="G3802" s="76" t="s">
        <v>587</v>
      </c>
      <c r="H3802" s="76"/>
      <c r="I3802" s="76" t="s">
        <v>586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285</v>
      </c>
      <c r="F3803" s="77">
        <v>41729</v>
      </c>
      <c r="G3803" s="76" t="s">
        <v>473</v>
      </c>
      <c r="H3803" s="76"/>
      <c r="I3803" s="76" t="s">
        <v>472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285</v>
      </c>
      <c r="F3804" s="77">
        <v>41882</v>
      </c>
      <c r="G3804" s="76" t="s">
        <v>467</v>
      </c>
      <c r="H3804" s="76"/>
      <c r="I3804" s="76" t="s">
        <v>466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285</v>
      </c>
      <c r="F3805" s="77">
        <v>42035</v>
      </c>
      <c r="G3805" s="76" t="s">
        <v>754</v>
      </c>
      <c r="H3805" s="76"/>
      <c r="I3805" s="76" t="s">
        <v>753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285</v>
      </c>
      <c r="F3806" s="77">
        <v>42551</v>
      </c>
      <c r="G3806" s="76" t="s">
        <v>418</v>
      </c>
      <c r="H3806" s="76"/>
      <c r="I3806" s="76" t="s">
        <v>417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285</v>
      </c>
      <c r="F3807" s="77">
        <v>42767</v>
      </c>
      <c r="G3807" s="76" t="s">
        <v>284</v>
      </c>
      <c r="H3807" s="76"/>
      <c r="I3807" s="76" t="s">
        <v>283</v>
      </c>
      <c r="J3807" s="78">
        <v>-476</v>
      </c>
    </row>
    <row r="3808" spans="1:10" x14ac:dyDescent="0.25">
      <c r="A3808" s="76"/>
      <c r="B3808" s="76"/>
      <c r="C3808" s="76" t="s">
        <v>3872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3871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285</v>
      </c>
      <c r="F3810" s="77">
        <v>41152</v>
      </c>
      <c r="G3810" s="76" t="s">
        <v>511</v>
      </c>
      <c r="H3810" s="76"/>
      <c r="I3810" s="76" t="s">
        <v>510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285</v>
      </c>
      <c r="F3811" s="77">
        <v>41274</v>
      </c>
      <c r="G3811" s="76" t="s">
        <v>503</v>
      </c>
      <c r="H3811" s="76"/>
      <c r="I3811" s="76" t="s">
        <v>502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285</v>
      </c>
      <c r="F3812" s="77">
        <v>41455</v>
      </c>
      <c r="G3812" s="76" t="s">
        <v>491</v>
      </c>
      <c r="H3812" s="76"/>
      <c r="I3812" s="76" t="s">
        <v>490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285</v>
      </c>
      <c r="F3813" s="77">
        <v>41486</v>
      </c>
      <c r="G3813" s="76" t="s">
        <v>591</v>
      </c>
      <c r="H3813" s="76"/>
      <c r="I3813" s="76" t="s">
        <v>590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285</v>
      </c>
      <c r="F3814" s="77">
        <v>41943</v>
      </c>
      <c r="G3814" s="76" t="s">
        <v>465</v>
      </c>
      <c r="H3814" s="76"/>
      <c r="I3814" s="76" t="s">
        <v>464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285</v>
      </c>
      <c r="F3815" s="77">
        <v>42308</v>
      </c>
      <c r="G3815" s="76" t="s">
        <v>436</v>
      </c>
      <c r="H3815" s="76"/>
      <c r="I3815" s="76" t="s">
        <v>435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285</v>
      </c>
      <c r="F3816" s="77">
        <v>42767</v>
      </c>
      <c r="G3816" s="76" t="s">
        <v>284</v>
      </c>
      <c r="H3816" s="76"/>
      <c r="I3816" s="76" t="s">
        <v>283</v>
      </c>
      <c r="J3816" s="78">
        <v>-338</v>
      </c>
    </row>
    <row r="3817" spans="1:10" x14ac:dyDescent="0.25">
      <c r="A3817" s="76"/>
      <c r="B3817" s="76"/>
      <c r="C3817" s="76" t="s">
        <v>7445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7446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285</v>
      </c>
      <c r="F3819" s="77">
        <v>43251</v>
      </c>
      <c r="G3819" s="76" t="s">
        <v>3870</v>
      </c>
      <c r="H3819" s="76"/>
      <c r="I3819" s="76" t="s">
        <v>3869</v>
      </c>
      <c r="J3819" s="78">
        <v>500</v>
      </c>
    </row>
    <row r="3820" spans="1:10" x14ac:dyDescent="0.25">
      <c r="A3820" s="76"/>
      <c r="B3820" s="76"/>
      <c r="C3820" s="76" t="s">
        <v>7447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3868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285</v>
      </c>
      <c r="F3822" s="77">
        <v>40633</v>
      </c>
      <c r="G3822" s="76" t="s">
        <v>535</v>
      </c>
      <c r="H3822" s="76"/>
      <c r="I3822" s="76" t="s">
        <v>534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285</v>
      </c>
      <c r="F3823" s="77">
        <v>40694</v>
      </c>
      <c r="G3823" s="76" t="s">
        <v>593</v>
      </c>
      <c r="H3823" s="76"/>
      <c r="I3823" s="76" t="s">
        <v>592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285</v>
      </c>
      <c r="F3824" s="77">
        <v>40724</v>
      </c>
      <c r="G3824" s="76" t="s">
        <v>533</v>
      </c>
      <c r="H3824" s="76"/>
      <c r="I3824" s="76" t="s">
        <v>532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285</v>
      </c>
      <c r="F3825" s="77">
        <v>40877</v>
      </c>
      <c r="G3825" s="76" t="s">
        <v>289</v>
      </c>
      <c r="H3825" s="76"/>
      <c r="I3825" s="76" t="s">
        <v>288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285</v>
      </c>
      <c r="F3826" s="77">
        <v>41060</v>
      </c>
      <c r="G3826" s="76" t="s">
        <v>515</v>
      </c>
      <c r="H3826" s="76"/>
      <c r="I3826" s="76" t="s">
        <v>514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285</v>
      </c>
      <c r="F3827" s="77">
        <v>41182</v>
      </c>
      <c r="G3827" s="76" t="s">
        <v>867</v>
      </c>
      <c r="H3827" s="76"/>
      <c r="I3827" s="76" t="s">
        <v>866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285</v>
      </c>
      <c r="F3828" s="77">
        <v>41425</v>
      </c>
      <c r="G3828" s="76" t="s">
        <v>493</v>
      </c>
      <c r="H3828" s="76"/>
      <c r="I3828" s="76" t="s">
        <v>492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285</v>
      </c>
      <c r="F3829" s="77">
        <v>41455</v>
      </c>
      <c r="G3829" s="76" t="s">
        <v>491</v>
      </c>
      <c r="H3829" s="76"/>
      <c r="I3829" s="76" t="s">
        <v>490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285</v>
      </c>
      <c r="F3830" s="77">
        <v>41578</v>
      </c>
      <c r="G3830" s="76" t="s">
        <v>485</v>
      </c>
      <c r="H3830" s="76"/>
      <c r="I3830" s="76" t="s">
        <v>484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285</v>
      </c>
      <c r="F3831" s="77">
        <v>41578</v>
      </c>
      <c r="G3831" s="76" t="s">
        <v>1232</v>
      </c>
      <c r="H3831" s="76"/>
      <c r="I3831" s="76" t="s">
        <v>1231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285</v>
      </c>
      <c r="F3832" s="77">
        <v>41608</v>
      </c>
      <c r="G3832" s="76" t="s">
        <v>483</v>
      </c>
      <c r="H3832" s="76"/>
      <c r="I3832" s="76" t="s">
        <v>482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285</v>
      </c>
      <c r="F3833" s="77">
        <v>41729</v>
      </c>
      <c r="G3833" s="76" t="s">
        <v>473</v>
      </c>
      <c r="H3833" s="76"/>
      <c r="I3833" s="76" t="s">
        <v>472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296</v>
      </c>
      <c r="F3834" s="77">
        <v>41792</v>
      </c>
      <c r="G3834" s="76"/>
      <c r="H3834" s="76" t="s">
        <v>3867</v>
      </c>
      <c r="I3834" s="76" t="s">
        <v>3866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285</v>
      </c>
      <c r="F3835" s="77">
        <v>42094</v>
      </c>
      <c r="G3835" s="76" t="s">
        <v>452</v>
      </c>
      <c r="H3835" s="76"/>
      <c r="I3835" s="76" t="s">
        <v>451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285</v>
      </c>
      <c r="F3836" s="77">
        <v>42216</v>
      </c>
      <c r="G3836" s="76" t="s">
        <v>927</v>
      </c>
      <c r="H3836" s="76"/>
      <c r="I3836" s="76" t="s">
        <v>926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285</v>
      </c>
      <c r="F3837" s="77">
        <v>42233</v>
      </c>
      <c r="G3837" s="76" t="s">
        <v>2874</v>
      </c>
      <c r="H3837" s="76"/>
      <c r="I3837" s="76" t="s">
        <v>2873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285</v>
      </c>
      <c r="F3838" s="77">
        <v>42277</v>
      </c>
      <c r="G3838" s="76" t="s">
        <v>438</v>
      </c>
      <c r="H3838" s="76"/>
      <c r="I3838" s="76" t="s">
        <v>437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285</v>
      </c>
      <c r="F3839" s="77">
        <v>42735</v>
      </c>
      <c r="G3839" s="76" t="s">
        <v>402</v>
      </c>
      <c r="H3839" s="76"/>
      <c r="I3839" s="76" t="s">
        <v>401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285</v>
      </c>
      <c r="F3840" s="77">
        <v>42825</v>
      </c>
      <c r="G3840" s="76" t="s">
        <v>391</v>
      </c>
      <c r="H3840" s="76"/>
      <c r="I3840" s="76" t="s">
        <v>390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285</v>
      </c>
      <c r="F3841" s="77">
        <v>42855</v>
      </c>
      <c r="G3841" s="76" t="s">
        <v>388</v>
      </c>
      <c r="H3841" s="76"/>
      <c r="I3841" s="76" t="s">
        <v>387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285</v>
      </c>
      <c r="F3842" s="77">
        <v>43221</v>
      </c>
      <c r="G3842" s="76" t="s">
        <v>596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3865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3864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285</v>
      </c>
      <c r="F3845" s="77">
        <v>41973</v>
      </c>
      <c r="G3845" s="76" t="s">
        <v>462</v>
      </c>
      <c r="H3845" s="76"/>
      <c r="I3845" s="76" t="s">
        <v>461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285</v>
      </c>
      <c r="F3846" s="77">
        <v>42004</v>
      </c>
      <c r="G3846" s="76" t="s">
        <v>460</v>
      </c>
      <c r="H3846" s="76"/>
      <c r="I3846" s="76" t="s">
        <v>459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285</v>
      </c>
      <c r="F3847" s="77">
        <v>42247</v>
      </c>
      <c r="G3847" s="76" t="s">
        <v>440</v>
      </c>
      <c r="H3847" s="76"/>
      <c r="I3847" s="76" t="s">
        <v>439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285</v>
      </c>
      <c r="F3848" s="77">
        <v>42277</v>
      </c>
      <c r="G3848" s="76" t="s">
        <v>438</v>
      </c>
      <c r="H3848" s="76"/>
      <c r="I3848" s="76" t="s">
        <v>437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296</v>
      </c>
      <c r="F3849" s="77">
        <v>42290</v>
      </c>
      <c r="G3849" s="76" t="s">
        <v>610</v>
      </c>
      <c r="H3849" s="76" t="s">
        <v>3863</v>
      </c>
      <c r="I3849" s="76" t="s">
        <v>3862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637</v>
      </c>
      <c r="F3850" s="77">
        <v>42293</v>
      </c>
      <c r="G3850" s="76"/>
      <c r="H3850" s="76"/>
      <c r="I3850" s="76" t="s">
        <v>3861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637</v>
      </c>
      <c r="F3851" s="77">
        <v>42293</v>
      </c>
      <c r="G3851" s="76"/>
      <c r="H3851" s="76"/>
      <c r="I3851" s="76" t="s">
        <v>681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285</v>
      </c>
      <c r="F3852" s="77">
        <v>42369</v>
      </c>
      <c r="G3852" s="76" t="s">
        <v>432</v>
      </c>
      <c r="H3852" s="76"/>
      <c r="I3852" s="76" t="s">
        <v>431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285</v>
      </c>
      <c r="F3853" s="77">
        <v>42735</v>
      </c>
      <c r="G3853" s="76" t="s">
        <v>402</v>
      </c>
      <c r="H3853" s="76"/>
      <c r="I3853" s="76" t="s">
        <v>401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285</v>
      </c>
      <c r="F3854" s="77">
        <v>42766</v>
      </c>
      <c r="G3854" s="76" t="s">
        <v>398</v>
      </c>
      <c r="H3854" s="76"/>
      <c r="I3854" s="76" t="s">
        <v>397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285</v>
      </c>
      <c r="F3855" s="77">
        <v>42825</v>
      </c>
      <c r="G3855" s="76" t="s">
        <v>391</v>
      </c>
      <c r="H3855" s="76"/>
      <c r="I3855" s="76" t="s">
        <v>390</v>
      </c>
      <c r="J3855" s="78">
        <v>60</v>
      </c>
    </row>
    <row r="3856" spans="1:10" x14ac:dyDescent="0.25">
      <c r="A3856" s="76"/>
      <c r="B3856" s="76"/>
      <c r="C3856" s="76" t="s">
        <v>3860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3859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285</v>
      </c>
      <c r="F3858" s="77">
        <v>40179</v>
      </c>
      <c r="G3858" s="76" t="s">
        <v>896</v>
      </c>
      <c r="H3858" s="76"/>
      <c r="I3858" s="76" t="s">
        <v>895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285</v>
      </c>
      <c r="F3859" s="77">
        <v>40209</v>
      </c>
      <c r="G3859" s="76" t="s">
        <v>894</v>
      </c>
      <c r="H3859" s="76"/>
      <c r="I3859" s="76" t="s">
        <v>893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285</v>
      </c>
      <c r="F3860" s="77">
        <v>40237</v>
      </c>
      <c r="G3860" s="76" t="s">
        <v>3011</v>
      </c>
      <c r="H3860" s="76"/>
      <c r="I3860" s="76" t="s">
        <v>3010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285</v>
      </c>
      <c r="F3861" s="77">
        <v>40268</v>
      </c>
      <c r="G3861" s="76" t="s">
        <v>944</v>
      </c>
      <c r="H3861" s="76"/>
      <c r="I3861" s="76" t="s">
        <v>943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285</v>
      </c>
      <c r="F3862" s="77">
        <v>40268</v>
      </c>
      <c r="G3862" s="76" t="s">
        <v>3009</v>
      </c>
      <c r="H3862" s="76"/>
      <c r="I3862" s="76" t="s">
        <v>3008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285</v>
      </c>
      <c r="F3863" s="77">
        <v>40298</v>
      </c>
      <c r="G3863" s="76" t="s">
        <v>890</v>
      </c>
      <c r="H3863" s="76"/>
      <c r="I3863" s="76" t="s">
        <v>889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285</v>
      </c>
      <c r="F3864" s="77">
        <v>40329</v>
      </c>
      <c r="G3864" s="76" t="s">
        <v>942</v>
      </c>
      <c r="H3864" s="76"/>
      <c r="I3864" s="76" t="s">
        <v>941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285</v>
      </c>
      <c r="F3865" s="77">
        <v>40329</v>
      </c>
      <c r="G3865" s="76" t="s">
        <v>3007</v>
      </c>
      <c r="H3865" s="76"/>
      <c r="I3865" s="76" t="s">
        <v>3006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285</v>
      </c>
      <c r="F3866" s="77">
        <v>40359</v>
      </c>
      <c r="G3866" s="76" t="s">
        <v>1140</v>
      </c>
      <c r="H3866" s="76"/>
      <c r="I3866" s="76" t="s">
        <v>1139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285</v>
      </c>
      <c r="F3867" s="77">
        <v>40359</v>
      </c>
      <c r="G3867" s="76" t="s">
        <v>3005</v>
      </c>
      <c r="H3867" s="76"/>
      <c r="I3867" s="76" t="s">
        <v>3004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285</v>
      </c>
      <c r="F3868" s="77">
        <v>40390</v>
      </c>
      <c r="G3868" s="76" t="s">
        <v>940</v>
      </c>
      <c r="H3868" s="76"/>
      <c r="I3868" s="76" t="s">
        <v>939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285</v>
      </c>
      <c r="F3869" s="77">
        <v>40390</v>
      </c>
      <c r="G3869" s="76" t="s">
        <v>1257</v>
      </c>
      <c r="H3869" s="76"/>
      <c r="I3869" s="76" t="s">
        <v>1256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285</v>
      </c>
      <c r="F3870" s="77">
        <v>40421</v>
      </c>
      <c r="G3870" s="76" t="s">
        <v>1138</v>
      </c>
      <c r="H3870" s="76"/>
      <c r="I3870" s="76" t="s">
        <v>1137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285</v>
      </c>
      <c r="F3871" s="77">
        <v>40451</v>
      </c>
      <c r="G3871" s="76" t="s">
        <v>888</v>
      </c>
      <c r="H3871" s="76"/>
      <c r="I3871" s="76" t="s">
        <v>887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285</v>
      </c>
      <c r="F3872" s="77">
        <v>40482</v>
      </c>
      <c r="G3872" s="76" t="s">
        <v>886</v>
      </c>
      <c r="H3872" s="76"/>
      <c r="I3872" s="76" t="s">
        <v>885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285</v>
      </c>
      <c r="F3873" s="77">
        <v>40512</v>
      </c>
      <c r="G3873" s="76" t="s">
        <v>938</v>
      </c>
      <c r="H3873" s="76"/>
      <c r="I3873" s="76" t="s">
        <v>937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285</v>
      </c>
      <c r="F3874" s="77">
        <v>40543</v>
      </c>
      <c r="G3874" s="76" t="s">
        <v>1253</v>
      </c>
      <c r="H3874" s="76"/>
      <c r="I3874" s="76" t="s">
        <v>1252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285</v>
      </c>
      <c r="F3875" s="77">
        <v>40543</v>
      </c>
      <c r="G3875" s="76" t="s">
        <v>541</v>
      </c>
      <c r="H3875" s="76"/>
      <c r="I3875" s="76" t="s">
        <v>540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285</v>
      </c>
      <c r="F3876" s="77">
        <v>40543</v>
      </c>
      <c r="G3876" s="76" t="s">
        <v>541</v>
      </c>
      <c r="H3876" s="76"/>
      <c r="I3876" s="76" t="s">
        <v>540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285</v>
      </c>
      <c r="F3877" s="77">
        <v>40574</v>
      </c>
      <c r="G3877" s="76" t="s">
        <v>884</v>
      </c>
      <c r="H3877" s="76"/>
      <c r="I3877" s="76" t="s">
        <v>883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285</v>
      </c>
      <c r="F3878" s="77">
        <v>40574</v>
      </c>
      <c r="G3878" s="76" t="s">
        <v>537</v>
      </c>
      <c r="H3878" s="76"/>
      <c r="I3878" s="76" t="s">
        <v>536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285</v>
      </c>
      <c r="F3879" s="77">
        <v>40602</v>
      </c>
      <c r="G3879" s="76" t="s">
        <v>838</v>
      </c>
      <c r="H3879" s="76"/>
      <c r="I3879" s="76" t="s">
        <v>837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285</v>
      </c>
      <c r="F3880" s="77">
        <v>40633</v>
      </c>
      <c r="G3880" s="76" t="s">
        <v>535</v>
      </c>
      <c r="H3880" s="76"/>
      <c r="I3880" s="76" t="s">
        <v>534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285</v>
      </c>
      <c r="F3881" s="77">
        <v>40663</v>
      </c>
      <c r="G3881" s="76" t="s">
        <v>836</v>
      </c>
      <c r="H3881" s="76"/>
      <c r="I3881" s="76" t="s">
        <v>835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285</v>
      </c>
      <c r="F3882" s="77">
        <v>40663</v>
      </c>
      <c r="G3882" s="76" t="s">
        <v>758</v>
      </c>
      <c r="H3882" s="76"/>
      <c r="I3882" s="76" t="s">
        <v>757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285</v>
      </c>
      <c r="F3883" s="77">
        <v>40694</v>
      </c>
      <c r="G3883" s="76" t="s">
        <v>593</v>
      </c>
      <c r="H3883" s="76"/>
      <c r="I3883" s="76" t="s">
        <v>592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285</v>
      </c>
      <c r="F3884" s="77">
        <v>40724</v>
      </c>
      <c r="G3884" s="76" t="s">
        <v>533</v>
      </c>
      <c r="H3884" s="76"/>
      <c r="I3884" s="76" t="s">
        <v>532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285</v>
      </c>
      <c r="F3885" s="77">
        <v>40755</v>
      </c>
      <c r="G3885" s="76" t="s">
        <v>531</v>
      </c>
      <c r="H3885" s="76"/>
      <c r="I3885" s="76" t="s">
        <v>530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285</v>
      </c>
      <c r="F3886" s="77">
        <v>40877</v>
      </c>
      <c r="G3886" s="76" t="s">
        <v>289</v>
      </c>
      <c r="H3886" s="76"/>
      <c r="I3886" s="76" t="s">
        <v>288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285</v>
      </c>
      <c r="F3887" s="77">
        <v>40877</v>
      </c>
      <c r="G3887" s="76" t="s">
        <v>529</v>
      </c>
      <c r="H3887" s="76"/>
      <c r="I3887" s="76" t="s">
        <v>528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285</v>
      </c>
      <c r="F3888" s="77">
        <v>40877</v>
      </c>
      <c r="G3888" s="76" t="s">
        <v>871</v>
      </c>
      <c r="H3888" s="76"/>
      <c r="I3888" s="76" t="s">
        <v>870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285</v>
      </c>
      <c r="F3889" s="77">
        <v>40968</v>
      </c>
      <c r="G3889" s="76" t="s">
        <v>523</v>
      </c>
      <c r="H3889" s="76"/>
      <c r="I3889" s="76" t="s">
        <v>522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285</v>
      </c>
      <c r="F3890" s="77">
        <v>40999</v>
      </c>
      <c r="G3890" s="76" t="s">
        <v>521</v>
      </c>
      <c r="H3890" s="76"/>
      <c r="I3890" s="76" t="s">
        <v>520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285</v>
      </c>
      <c r="F3891" s="77">
        <v>40999</v>
      </c>
      <c r="G3891" s="76" t="s">
        <v>626</v>
      </c>
      <c r="H3891" s="76"/>
      <c r="I3891" s="76" t="s">
        <v>625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285</v>
      </c>
      <c r="F3892" s="77">
        <v>41029</v>
      </c>
      <c r="G3892" s="76" t="s">
        <v>519</v>
      </c>
      <c r="H3892" s="76"/>
      <c r="I3892" s="76" t="s">
        <v>518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285</v>
      </c>
      <c r="F3893" s="77">
        <v>41060</v>
      </c>
      <c r="G3893" s="76" t="s">
        <v>515</v>
      </c>
      <c r="H3893" s="76"/>
      <c r="I3893" s="76" t="s">
        <v>514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285</v>
      </c>
      <c r="F3894" s="77">
        <v>41060</v>
      </c>
      <c r="G3894" s="76" t="s">
        <v>1790</v>
      </c>
      <c r="H3894" s="76"/>
      <c r="I3894" s="76" t="s">
        <v>1791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285</v>
      </c>
      <c r="F3895" s="77">
        <v>41121</v>
      </c>
      <c r="G3895" s="76" t="s">
        <v>513</v>
      </c>
      <c r="H3895" s="76"/>
      <c r="I3895" s="76" t="s">
        <v>512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285</v>
      </c>
      <c r="F3896" s="77">
        <v>41121</v>
      </c>
      <c r="G3896" s="76" t="s">
        <v>1008</v>
      </c>
      <c r="H3896" s="76"/>
      <c r="I3896" s="76" t="s">
        <v>1007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285</v>
      </c>
      <c r="F3897" s="77">
        <v>41121</v>
      </c>
      <c r="G3897" s="76" t="s">
        <v>624</v>
      </c>
      <c r="H3897" s="76"/>
      <c r="I3897" s="76" t="s">
        <v>623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285</v>
      </c>
      <c r="F3898" s="77">
        <v>41152</v>
      </c>
      <c r="G3898" s="76" t="s">
        <v>511</v>
      </c>
      <c r="H3898" s="76"/>
      <c r="I3898" s="76" t="s">
        <v>510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285</v>
      </c>
      <c r="F3899" s="77">
        <v>41182</v>
      </c>
      <c r="G3899" s="76" t="s">
        <v>509</v>
      </c>
      <c r="H3899" s="76"/>
      <c r="I3899" s="76" t="s">
        <v>508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285</v>
      </c>
      <c r="F3900" s="77">
        <v>41243</v>
      </c>
      <c r="G3900" s="76" t="s">
        <v>505</v>
      </c>
      <c r="H3900" s="76"/>
      <c r="I3900" s="76" t="s">
        <v>504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285</v>
      </c>
      <c r="F3901" s="77">
        <v>41274</v>
      </c>
      <c r="G3901" s="76" t="s">
        <v>503</v>
      </c>
      <c r="H3901" s="76"/>
      <c r="I3901" s="76" t="s">
        <v>502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285</v>
      </c>
      <c r="F3902" s="77">
        <v>41305</v>
      </c>
      <c r="G3902" s="76" t="s">
        <v>501</v>
      </c>
      <c r="H3902" s="76"/>
      <c r="I3902" s="76" t="s">
        <v>500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285</v>
      </c>
      <c r="F3903" s="77">
        <v>41333</v>
      </c>
      <c r="G3903" s="76" t="s">
        <v>499</v>
      </c>
      <c r="H3903" s="76"/>
      <c r="I3903" s="76" t="s">
        <v>498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285</v>
      </c>
      <c r="F3904" s="77">
        <v>41364</v>
      </c>
      <c r="G3904" s="76" t="s">
        <v>497</v>
      </c>
      <c r="H3904" s="76"/>
      <c r="I3904" s="76" t="s">
        <v>496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285</v>
      </c>
      <c r="F3905" s="77">
        <v>41394</v>
      </c>
      <c r="G3905" s="76" t="s">
        <v>495</v>
      </c>
      <c r="H3905" s="76"/>
      <c r="I3905" s="76" t="s">
        <v>494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285</v>
      </c>
      <c r="F3906" s="77">
        <v>41425</v>
      </c>
      <c r="G3906" s="76" t="s">
        <v>493</v>
      </c>
      <c r="H3906" s="76"/>
      <c r="I3906" s="76" t="s">
        <v>492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285</v>
      </c>
      <c r="F3907" s="77">
        <v>41455</v>
      </c>
      <c r="G3907" s="76" t="s">
        <v>491</v>
      </c>
      <c r="H3907" s="76"/>
      <c r="I3907" s="76" t="s">
        <v>490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285</v>
      </c>
      <c r="F3908" s="77">
        <v>41455</v>
      </c>
      <c r="G3908" s="76" t="s">
        <v>1237</v>
      </c>
      <c r="H3908" s="76"/>
      <c r="I3908" s="76" t="s">
        <v>1236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285</v>
      </c>
      <c r="F3909" s="77">
        <v>41455</v>
      </c>
      <c r="G3909" s="76" t="s">
        <v>1134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285</v>
      </c>
      <c r="F3910" s="77">
        <v>41486</v>
      </c>
      <c r="G3910" s="76" t="s">
        <v>591</v>
      </c>
      <c r="H3910" s="76"/>
      <c r="I3910" s="76" t="s">
        <v>590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285</v>
      </c>
      <c r="F3911" s="77">
        <v>41486</v>
      </c>
      <c r="G3911" s="76" t="s">
        <v>1233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285</v>
      </c>
      <c r="F3912" s="77">
        <v>41486</v>
      </c>
      <c r="G3912" s="76" t="s">
        <v>1233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285</v>
      </c>
      <c r="F3913" s="77">
        <v>41517</v>
      </c>
      <c r="G3913" s="76" t="s">
        <v>489</v>
      </c>
      <c r="H3913" s="76"/>
      <c r="I3913" s="76" t="s">
        <v>488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285</v>
      </c>
      <c r="F3914" s="77">
        <v>41517</v>
      </c>
      <c r="G3914" s="76" t="s">
        <v>1006</v>
      </c>
      <c r="H3914" s="76"/>
      <c r="I3914" s="76" t="s">
        <v>1005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285</v>
      </c>
      <c r="F3915" s="77">
        <v>41547</v>
      </c>
      <c r="G3915" s="76" t="s">
        <v>487</v>
      </c>
      <c r="H3915" s="76"/>
      <c r="I3915" s="76" t="s">
        <v>486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285</v>
      </c>
      <c r="F3916" s="77">
        <v>41578</v>
      </c>
      <c r="G3916" s="76" t="s">
        <v>485</v>
      </c>
      <c r="H3916" s="76"/>
      <c r="I3916" s="76" t="s">
        <v>484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285</v>
      </c>
      <c r="F3917" s="77">
        <v>41608</v>
      </c>
      <c r="G3917" s="76" t="s">
        <v>483</v>
      </c>
      <c r="H3917" s="76"/>
      <c r="I3917" s="76" t="s">
        <v>482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285</v>
      </c>
      <c r="F3918" s="77">
        <v>41639</v>
      </c>
      <c r="G3918" s="76" t="s">
        <v>756</v>
      </c>
      <c r="H3918" s="76"/>
      <c r="I3918" s="76" t="s">
        <v>755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285</v>
      </c>
      <c r="F3919" s="77">
        <v>41670</v>
      </c>
      <c r="G3919" s="76" t="s">
        <v>587</v>
      </c>
      <c r="H3919" s="76"/>
      <c r="I3919" s="76" t="s">
        <v>586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285</v>
      </c>
      <c r="F3920" s="77">
        <v>41698</v>
      </c>
      <c r="G3920" s="76" t="s">
        <v>477</v>
      </c>
      <c r="H3920" s="76"/>
      <c r="I3920" s="76" t="s">
        <v>476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285</v>
      </c>
      <c r="F3921" s="77">
        <v>41729</v>
      </c>
      <c r="G3921" s="76" t="s">
        <v>473</v>
      </c>
      <c r="H3921" s="76"/>
      <c r="I3921" s="76" t="s">
        <v>472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285</v>
      </c>
      <c r="F3922" s="77">
        <v>41759</v>
      </c>
      <c r="G3922" s="76" t="s">
        <v>3858</v>
      </c>
      <c r="H3922" s="76"/>
      <c r="I3922" s="76" t="s">
        <v>3857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285</v>
      </c>
      <c r="F3923" s="77">
        <v>41759</v>
      </c>
      <c r="G3923" s="76" t="s">
        <v>471</v>
      </c>
      <c r="H3923" s="76"/>
      <c r="I3923" s="76" t="s">
        <v>470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285</v>
      </c>
      <c r="F3924" s="77">
        <v>41790</v>
      </c>
      <c r="G3924" s="76" t="s">
        <v>570</v>
      </c>
      <c r="H3924" s="76"/>
      <c r="I3924" s="76" t="s">
        <v>569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285</v>
      </c>
      <c r="F3925" s="77">
        <v>41820</v>
      </c>
      <c r="G3925" s="76" t="s">
        <v>769</v>
      </c>
      <c r="H3925" s="76"/>
      <c r="I3925" s="76" t="s">
        <v>768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285</v>
      </c>
      <c r="F3926" s="77">
        <v>41851</v>
      </c>
      <c r="G3926" s="76" t="s">
        <v>469</v>
      </c>
      <c r="H3926" s="76"/>
      <c r="I3926" s="76" t="s">
        <v>468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285</v>
      </c>
      <c r="F3927" s="77">
        <v>41882</v>
      </c>
      <c r="G3927" s="76" t="s">
        <v>467</v>
      </c>
      <c r="H3927" s="76"/>
      <c r="I3927" s="76" t="s">
        <v>466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296</v>
      </c>
      <c r="F3928" s="77">
        <v>41932</v>
      </c>
      <c r="G3928" s="76"/>
      <c r="H3928" s="76" t="s">
        <v>3856</v>
      </c>
      <c r="I3928" s="76" t="s">
        <v>3855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285</v>
      </c>
      <c r="F3929" s="77">
        <v>41943</v>
      </c>
      <c r="G3929" s="76" t="s">
        <v>465</v>
      </c>
      <c r="H3929" s="76"/>
      <c r="I3929" s="76" t="s">
        <v>464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637</v>
      </c>
      <c r="F3930" s="77">
        <v>41946</v>
      </c>
      <c r="G3930" s="76"/>
      <c r="H3930" s="76" t="s">
        <v>2908</v>
      </c>
      <c r="I3930" s="76" t="s">
        <v>859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285</v>
      </c>
      <c r="F3931" s="77">
        <v>41973</v>
      </c>
      <c r="G3931" s="76" t="s">
        <v>462</v>
      </c>
      <c r="H3931" s="76"/>
      <c r="I3931" s="76" t="s">
        <v>461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285</v>
      </c>
      <c r="F3932" s="77">
        <v>42004</v>
      </c>
      <c r="G3932" s="76" t="s">
        <v>460</v>
      </c>
      <c r="H3932" s="76"/>
      <c r="I3932" s="76" t="s">
        <v>459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637</v>
      </c>
      <c r="F3933" s="77">
        <v>42017</v>
      </c>
      <c r="G3933" s="76"/>
      <c r="H3933" s="76" t="s">
        <v>3854</v>
      </c>
      <c r="I3933" s="76" t="s">
        <v>962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285</v>
      </c>
      <c r="F3934" s="77">
        <v>42035</v>
      </c>
      <c r="G3934" s="76" t="s">
        <v>754</v>
      </c>
      <c r="H3934" s="76"/>
      <c r="I3934" s="76" t="s">
        <v>753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285</v>
      </c>
      <c r="F3935" s="77">
        <v>42054</v>
      </c>
      <c r="G3935" s="76" t="s">
        <v>3853</v>
      </c>
      <c r="H3935" s="76"/>
      <c r="I3935" s="76" t="s">
        <v>3852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285</v>
      </c>
      <c r="F3936" s="77">
        <v>42063</v>
      </c>
      <c r="G3936" s="76" t="s">
        <v>457</v>
      </c>
      <c r="H3936" s="76"/>
      <c r="I3936" s="76" t="s">
        <v>456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285</v>
      </c>
      <c r="F3937" s="77">
        <v>42094</v>
      </c>
      <c r="G3937" s="76" t="s">
        <v>452</v>
      </c>
      <c r="H3937" s="76"/>
      <c r="I3937" s="76" t="s">
        <v>451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285</v>
      </c>
      <c r="F3938" s="77">
        <v>42124</v>
      </c>
      <c r="G3938" s="76" t="s">
        <v>448</v>
      </c>
      <c r="H3938" s="76"/>
      <c r="I3938" s="76" t="s">
        <v>447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285</v>
      </c>
      <c r="F3939" s="77">
        <v>42131</v>
      </c>
      <c r="G3939" s="76" t="s">
        <v>3851</v>
      </c>
      <c r="H3939" s="76" t="s">
        <v>766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285</v>
      </c>
      <c r="F3940" s="77">
        <v>42155</v>
      </c>
      <c r="G3940" s="76" t="s">
        <v>752</v>
      </c>
      <c r="H3940" s="76"/>
      <c r="I3940" s="76" t="s">
        <v>751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285</v>
      </c>
      <c r="F3941" s="77">
        <v>42185</v>
      </c>
      <c r="G3941" s="76" t="s">
        <v>443</v>
      </c>
      <c r="H3941" s="76"/>
      <c r="I3941" s="76" t="s">
        <v>442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285</v>
      </c>
      <c r="F3942" s="77">
        <v>42216</v>
      </c>
      <c r="G3942" s="76" t="s">
        <v>927</v>
      </c>
      <c r="H3942" s="76"/>
      <c r="I3942" s="76" t="s">
        <v>926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285</v>
      </c>
      <c r="F3943" s="77">
        <v>42247</v>
      </c>
      <c r="G3943" s="76" t="s">
        <v>440</v>
      </c>
      <c r="H3943" s="76"/>
      <c r="I3943" s="76" t="s">
        <v>439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285</v>
      </c>
      <c r="F3944" s="77">
        <v>42264</v>
      </c>
      <c r="G3944" s="76" t="s">
        <v>2167</v>
      </c>
      <c r="H3944" s="76"/>
      <c r="I3944" s="76" t="s">
        <v>2166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285</v>
      </c>
      <c r="F3945" s="77">
        <v>42277</v>
      </c>
      <c r="G3945" s="76" t="s">
        <v>438</v>
      </c>
      <c r="H3945" s="76"/>
      <c r="I3945" s="76" t="s">
        <v>437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285</v>
      </c>
      <c r="F3946" s="77">
        <v>42308</v>
      </c>
      <c r="G3946" s="76" t="s">
        <v>436</v>
      </c>
      <c r="H3946" s="76"/>
      <c r="I3946" s="76" t="s">
        <v>435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285</v>
      </c>
      <c r="F3947" s="77">
        <v>42338</v>
      </c>
      <c r="G3947" s="76" t="s">
        <v>434</v>
      </c>
      <c r="H3947" s="76"/>
      <c r="I3947" s="76" t="s">
        <v>433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285</v>
      </c>
      <c r="F3948" s="77">
        <v>42369</v>
      </c>
      <c r="G3948" s="76" t="s">
        <v>432</v>
      </c>
      <c r="H3948" s="76"/>
      <c r="I3948" s="76" t="s">
        <v>431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285</v>
      </c>
      <c r="F3949" s="77">
        <v>42401</v>
      </c>
      <c r="G3949" s="76" t="s">
        <v>3850</v>
      </c>
      <c r="H3949" s="76"/>
      <c r="I3949" s="76" t="s">
        <v>3849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296</v>
      </c>
      <c r="F3950" s="77">
        <v>42415</v>
      </c>
      <c r="G3950" s="76"/>
      <c r="H3950" s="76" t="s">
        <v>3833</v>
      </c>
      <c r="I3950" s="76" t="s">
        <v>3848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285</v>
      </c>
      <c r="F3951" s="77">
        <v>42422</v>
      </c>
      <c r="G3951" s="76" t="s">
        <v>3847</v>
      </c>
      <c r="H3951" s="76" t="s">
        <v>3846</v>
      </c>
      <c r="I3951" s="76" t="s">
        <v>1429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285</v>
      </c>
      <c r="F3952" s="77">
        <v>42429</v>
      </c>
      <c r="G3952" s="76" t="s">
        <v>427</v>
      </c>
      <c r="H3952" s="76"/>
      <c r="I3952" s="76" t="s">
        <v>394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285</v>
      </c>
      <c r="F3953" s="77">
        <v>42459</v>
      </c>
      <c r="G3953" s="76" t="s">
        <v>3845</v>
      </c>
      <c r="H3953" s="76" t="s">
        <v>766</v>
      </c>
      <c r="I3953" s="76" t="s">
        <v>3844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285</v>
      </c>
      <c r="F3954" s="77">
        <v>42460</v>
      </c>
      <c r="G3954" s="76" t="s">
        <v>426</v>
      </c>
      <c r="H3954" s="76"/>
      <c r="I3954" s="76" t="s">
        <v>425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637</v>
      </c>
      <c r="F3955" s="77">
        <v>42471</v>
      </c>
      <c r="G3955" s="76"/>
      <c r="H3955" s="76" t="s">
        <v>2921</v>
      </c>
      <c r="I3955" s="76" t="s">
        <v>3843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637</v>
      </c>
      <c r="F3956" s="77">
        <v>42471</v>
      </c>
      <c r="G3956" s="76"/>
      <c r="H3956" s="76"/>
      <c r="I3956" s="76" t="s">
        <v>681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296</v>
      </c>
      <c r="F3957" s="77">
        <v>42474</v>
      </c>
      <c r="G3957" s="76"/>
      <c r="H3957" s="76" t="s">
        <v>266</v>
      </c>
      <c r="I3957" s="76" t="s">
        <v>3842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285</v>
      </c>
      <c r="F3958" s="77">
        <v>42474</v>
      </c>
      <c r="G3958" s="76" t="s">
        <v>3841</v>
      </c>
      <c r="H3958" s="76" t="s">
        <v>2908</v>
      </c>
      <c r="I3958" s="76" t="s">
        <v>3840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285</v>
      </c>
      <c r="F3959" s="77">
        <v>42490</v>
      </c>
      <c r="G3959" s="76" t="s">
        <v>423</v>
      </c>
      <c r="H3959" s="76"/>
      <c r="I3959" s="76" t="s">
        <v>422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285</v>
      </c>
      <c r="F3960" s="77">
        <v>42521</v>
      </c>
      <c r="G3960" s="76" t="s">
        <v>420</v>
      </c>
      <c r="H3960" s="76"/>
      <c r="I3960" s="76" t="s">
        <v>419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285</v>
      </c>
      <c r="F3961" s="77">
        <v>42551</v>
      </c>
      <c r="G3961" s="76" t="s">
        <v>418</v>
      </c>
      <c r="H3961" s="76"/>
      <c r="I3961" s="76" t="s">
        <v>417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285</v>
      </c>
      <c r="F3962" s="77">
        <v>42582</v>
      </c>
      <c r="G3962" s="76" t="s">
        <v>415</v>
      </c>
      <c r="H3962" s="76"/>
      <c r="I3962" s="76" t="s">
        <v>414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296</v>
      </c>
      <c r="F3963" s="77">
        <v>42590</v>
      </c>
      <c r="G3963" s="76"/>
      <c r="H3963" s="76" t="s">
        <v>3839</v>
      </c>
      <c r="I3963" s="76" t="s">
        <v>3838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285</v>
      </c>
      <c r="F3964" s="77">
        <v>42613</v>
      </c>
      <c r="G3964" s="76" t="s">
        <v>413</v>
      </c>
      <c r="H3964" s="76"/>
      <c r="I3964" s="76" t="s">
        <v>412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285</v>
      </c>
      <c r="F3965" s="77">
        <v>42643</v>
      </c>
      <c r="G3965" s="76" t="s">
        <v>409</v>
      </c>
      <c r="H3965" s="76"/>
      <c r="I3965" s="76" t="s">
        <v>408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285</v>
      </c>
      <c r="F3966" s="77">
        <v>42675</v>
      </c>
      <c r="G3966" s="76" t="s">
        <v>406</v>
      </c>
      <c r="H3966" s="76"/>
      <c r="I3966" s="76" t="s">
        <v>405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285</v>
      </c>
      <c r="F3967" s="77">
        <v>42704</v>
      </c>
      <c r="G3967" s="76" t="s">
        <v>807</v>
      </c>
      <c r="H3967" s="76"/>
      <c r="I3967" s="76" t="s">
        <v>806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296</v>
      </c>
      <c r="F3968" s="77">
        <v>42712</v>
      </c>
      <c r="G3968" s="76"/>
      <c r="H3968" s="76" t="s">
        <v>266</v>
      </c>
      <c r="I3968" s="76" t="s">
        <v>3835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285</v>
      </c>
      <c r="F3969" s="77">
        <v>42716</v>
      </c>
      <c r="G3969" s="76" t="s">
        <v>3837</v>
      </c>
      <c r="H3969" s="76"/>
      <c r="I3969" s="76" t="s">
        <v>3836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296</v>
      </c>
      <c r="F3970" s="77">
        <v>42723</v>
      </c>
      <c r="G3970" s="76"/>
      <c r="H3970" s="76" t="s">
        <v>266</v>
      </c>
      <c r="I3970" s="76" t="s">
        <v>3835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296</v>
      </c>
      <c r="F3971" s="77">
        <v>42730</v>
      </c>
      <c r="G3971" s="76"/>
      <c r="H3971" s="76" t="s">
        <v>3833</v>
      </c>
      <c r="I3971" s="76" t="s">
        <v>3834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296</v>
      </c>
      <c r="F3972" s="77">
        <v>42747</v>
      </c>
      <c r="G3972" s="76"/>
      <c r="H3972" s="76" t="s">
        <v>3833</v>
      </c>
      <c r="I3972" s="76" t="s">
        <v>3832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285</v>
      </c>
      <c r="F3973" s="77">
        <v>42766</v>
      </c>
      <c r="G3973" s="76" t="s">
        <v>398</v>
      </c>
      <c r="H3973" s="76"/>
      <c r="I3973" s="76" t="s">
        <v>397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285</v>
      </c>
      <c r="F3974" s="77">
        <v>42767</v>
      </c>
      <c r="G3974" s="76" t="s">
        <v>284</v>
      </c>
      <c r="H3974" s="76"/>
      <c r="I3974" s="76" t="s">
        <v>283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276</v>
      </c>
      <c r="F3975" s="77">
        <v>42788</v>
      </c>
      <c r="G3975" s="76"/>
      <c r="H3975" s="76" t="s">
        <v>266</v>
      </c>
      <c r="I3975" s="76" t="s">
        <v>3831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285</v>
      </c>
      <c r="F3976" s="77">
        <v>42794</v>
      </c>
      <c r="G3976" s="76" t="s">
        <v>395</v>
      </c>
      <c r="H3976" s="76"/>
      <c r="I3976" s="76" t="s">
        <v>394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276</v>
      </c>
      <c r="F3977" s="77">
        <v>42812</v>
      </c>
      <c r="G3977" s="76"/>
      <c r="H3977" s="76" t="s">
        <v>3830</v>
      </c>
      <c r="I3977" s="76" t="s">
        <v>3829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285</v>
      </c>
      <c r="F3978" s="77">
        <v>42825</v>
      </c>
      <c r="G3978" s="76" t="s">
        <v>391</v>
      </c>
      <c r="H3978" s="76"/>
      <c r="I3978" s="76" t="s">
        <v>390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285</v>
      </c>
      <c r="F3979" s="77">
        <v>42832</v>
      </c>
      <c r="G3979" s="76" t="s">
        <v>3828</v>
      </c>
      <c r="H3979" s="76" t="s">
        <v>3800</v>
      </c>
      <c r="I3979" s="76" t="s">
        <v>3827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637</v>
      </c>
      <c r="F3980" s="77">
        <v>42852</v>
      </c>
      <c r="G3980" s="76"/>
      <c r="H3980" s="76"/>
      <c r="I3980" s="76" t="s">
        <v>3826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285</v>
      </c>
      <c r="F3981" s="77">
        <v>42855</v>
      </c>
      <c r="G3981" s="76" t="s">
        <v>388</v>
      </c>
      <c r="H3981" s="76"/>
      <c r="I3981" s="76" t="s">
        <v>387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637</v>
      </c>
      <c r="F3982" s="77">
        <v>42877</v>
      </c>
      <c r="G3982" s="76"/>
      <c r="H3982" s="76"/>
      <c r="I3982" s="76" t="s">
        <v>3825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637</v>
      </c>
      <c r="F3983" s="77">
        <v>42877</v>
      </c>
      <c r="G3983" s="76"/>
      <c r="H3983" s="76"/>
      <c r="I3983" s="76" t="s">
        <v>1173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285</v>
      </c>
      <c r="F3984" s="77">
        <v>42886</v>
      </c>
      <c r="G3984" s="76" t="s">
        <v>680</v>
      </c>
      <c r="H3984" s="76"/>
      <c r="I3984" s="76" t="s">
        <v>679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285</v>
      </c>
      <c r="F3985" s="77">
        <v>42947</v>
      </c>
      <c r="G3985" s="76" t="s">
        <v>3374</v>
      </c>
      <c r="H3985" s="76"/>
      <c r="I3985" s="76" t="s">
        <v>3824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276</v>
      </c>
      <c r="F3986" s="77">
        <v>42975</v>
      </c>
      <c r="G3986" s="76" t="s">
        <v>3822</v>
      </c>
      <c r="H3986" s="76" t="s">
        <v>3821</v>
      </c>
      <c r="I3986" s="76" t="s">
        <v>3823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276</v>
      </c>
      <c r="F3987" s="77">
        <v>42975</v>
      </c>
      <c r="G3987" s="76" t="s">
        <v>3822</v>
      </c>
      <c r="H3987" s="76" t="s">
        <v>3821</v>
      </c>
      <c r="I3987" s="76" t="s">
        <v>1173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276</v>
      </c>
      <c r="F3988" s="77">
        <v>43025</v>
      </c>
      <c r="G3988" s="76" t="s">
        <v>3819</v>
      </c>
      <c r="H3988" s="76" t="s">
        <v>3796</v>
      </c>
      <c r="I3988" s="76" t="s">
        <v>3820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276</v>
      </c>
      <c r="F3989" s="77">
        <v>43025</v>
      </c>
      <c r="G3989" s="76" t="s">
        <v>3819</v>
      </c>
      <c r="H3989" s="76" t="s">
        <v>3796</v>
      </c>
      <c r="I3989" s="76" t="s">
        <v>320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337</v>
      </c>
      <c r="F3990" s="77">
        <v>43031</v>
      </c>
      <c r="G3990" s="76" t="s">
        <v>3037</v>
      </c>
      <c r="H3990" s="76" t="s">
        <v>3020</v>
      </c>
      <c r="I3990" s="76" t="s">
        <v>3818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276</v>
      </c>
      <c r="F3991" s="77">
        <v>43035</v>
      </c>
      <c r="G3991" s="76" t="s">
        <v>3816</v>
      </c>
      <c r="H3991" s="76" t="s">
        <v>3796</v>
      </c>
      <c r="I3991" s="76" t="s">
        <v>3817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276</v>
      </c>
      <c r="F3992" s="77">
        <v>43035</v>
      </c>
      <c r="G3992" s="76" t="s">
        <v>3816</v>
      </c>
      <c r="H3992" s="76" t="s">
        <v>3796</v>
      </c>
      <c r="I3992" s="76" t="s">
        <v>320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276</v>
      </c>
      <c r="F3993" s="77">
        <v>43040</v>
      </c>
      <c r="G3993" s="76" t="s">
        <v>3815</v>
      </c>
      <c r="H3993" s="76" t="s">
        <v>3796</v>
      </c>
      <c r="I3993" s="76" t="s">
        <v>3814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637</v>
      </c>
      <c r="F3994" s="77">
        <v>43069</v>
      </c>
      <c r="G3994" s="76"/>
      <c r="H3994" s="76"/>
      <c r="I3994" s="76" t="s">
        <v>3813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637</v>
      </c>
      <c r="F3995" s="77">
        <v>43069</v>
      </c>
      <c r="G3995" s="76"/>
      <c r="H3995" s="76"/>
      <c r="I3995" s="76" t="s">
        <v>3812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276</v>
      </c>
      <c r="F3996" s="77">
        <v>43073</v>
      </c>
      <c r="G3996" s="76" t="s">
        <v>3809</v>
      </c>
      <c r="H3996" s="76" t="s">
        <v>3782</v>
      </c>
      <c r="I3996" s="76" t="s">
        <v>3811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276</v>
      </c>
      <c r="F3997" s="77">
        <v>43073</v>
      </c>
      <c r="G3997" s="76" t="s">
        <v>3808</v>
      </c>
      <c r="H3997" s="76" t="s">
        <v>3782</v>
      </c>
      <c r="I3997" s="76" t="s">
        <v>3810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276</v>
      </c>
      <c r="F3998" s="77">
        <v>43073</v>
      </c>
      <c r="G3998" s="76" t="s">
        <v>3809</v>
      </c>
      <c r="H3998" s="76" t="s">
        <v>3782</v>
      </c>
      <c r="I3998" s="76" t="s">
        <v>320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276</v>
      </c>
      <c r="F3999" s="77">
        <v>43073</v>
      </c>
      <c r="G3999" s="76" t="s">
        <v>3808</v>
      </c>
      <c r="H3999" s="76" t="s">
        <v>3782</v>
      </c>
      <c r="I3999" s="76" t="s">
        <v>320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285</v>
      </c>
      <c r="F4000" s="77">
        <v>43124</v>
      </c>
      <c r="G4000" s="76" t="s">
        <v>3806</v>
      </c>
      <c r="H4000" s="76"/>
      <c r="I4000" s="76" t="s">
        <v>3807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285</v>
      </c>
      <c r="F4001" s="77">
        <v>43124</v>
      </c>
      <c r="G4001" s="76" t="s">
        <v>3806</v>
      </c>
      <c r="H4001" s="76"/>
      <c r="I4001" s="76" t="s">
        <v>3805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337</v>
      </c>
      <c r="F4002" s="77">
        <v>43185</v>
      </c>
      <c r="G4002" s="76" t="s">
        <v>3804</v>
      </c>
      <c r="H4002" s="76" t="s">
        <v>3778</v>
      </c>
      <c r="I4002" s="76" t="s">
        <v>3763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337</v>
      </c>
      <c r="F4003" s="77">
        <v>43189</v>
      </c>
      <c r="G4003" s="76" t="s">
        <v>3803</v>
      </c>
      <c r="H4003" s="76" t="s">
        <v>3802</v>
      </c>
      <c r="I4003" s="76" t="s">
        <v>3801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337</v>
      </c>
      <c r="F4004" s="77">
        <v>43195</v>
      </c>
      <c r="G4004" s="76" t="s">
        <v>420</v>
      </c>
      <c r="H4004" s="76" t="s">
        <v>3800</v>
      </c>
      <c r="I4004" s="76" t="s">
        <v>3763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337</v>
      </c>
      <c r="F4005" s="77">
        <v>43216</v>
      </c>
      <c r="G4005" s="76" t="s">
        <v>3799</v>
      </c>
      <c r="H4005" s="76" t="s">
        <v>3764</v>
      </c>
      <c r="I4005" s="76" t="s">
        <v>3763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276</v>
      </c>
      <c r="F4006" s="77">
        <v>43231</v>
      </c>
      <c r="G4006" s="76" t="s">
        <v>3797</v>
      </c>
      <c r="H4006" s="76" t="s">
        <v>3796</v>
      </c>
      <c r="I4006" s="76" t="s">
        <v>3798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276</v>
      </c>
      <c r="F4007" s="77">
        <v>43231</v>
      </c>
      <c r="G4007" s="76" t="s">
        <v>3797</v>
      </c>
      <c r="H4007" s="76" t="s">
        <v>3796</v>
      </c>
      <c r="I4007" s="76" t="s">
        <v>320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337</v>
      </c>
      <c r="F4008" s="77">
        <v>43238</v>
      </c>
      <c r="G4008" s="76" t="s">
        <v>3795</v>
      </c>
      <c r="H4008" s="76" t="s">
        <v>3794</v>
      </c>
      <c r="I4008" s="76" t="s">
        <v>3763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276</v>
      </c>
      <c r="F4009" s="77">
        <v>43250</v>
      </c>
      <c r="G4009" s="76" t="s">
        <v>3793</v>
      </c>
      <c r="H4009" s="76" t="s">
        <v>3792</v>
      </c>
      <c r="I4009" s="76" t="s">
        <v>3791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276</v>
      </c>
      <c r="F4010" s="77">
        <v>43265</v>
      </c>
      <c r="G4010" s="76" t="s">
        <v>3790</v>
      </c>
      <c r="H4010" s="76" t="s">
        <v>3782</v>
      </c>
      <c r="I4010" s="76" t="s">
        <v>3789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285</v>
      </c>
      <c r="F4011" s="77">
        <v>43281</v>
      </c>
      <c r="G4011" s="76" t="s">
        <v>365</v>
      </c>
      <c r="H4011" s="76"/>
      <c r="I4011" s="76" t="s">
        <v>364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285</v>
      </c>
      <c r="F4012" s="77">
        <v>43343</v>
      </c>
      <c r="G4012" s="76" t="s">
        <v>3788</v>
      </c>
      <c r="H4012" s="76"/>
      <c r="I4012" s="76" t="s">
        <v>3787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337</v>
      </c>
      <c r="F4013" s="77">
        <v>43447</v>
      </c>
      <c r="G4013" s="76" t="s">
        <v>1013</v>
      </c>
      <c r="H4013" s="76" t="s">
        <v>1012</v>
      </c>
      <c r="I4013" s="76" t="s">
        <v>3786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276</v>
      </c>
      <c r="F4014" s="77">
        <v>43451</v>
      </c>
      <c r="G4014" s="76" t="s">
        <v>3785</v>
      </c>
      <c r="H4014" s="76" t="s">
        <v>3759</v>
      </c>
      <c r="I4014" s="76" t="s">
        <v>3784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276</v>
      </c>
      <c r="F4015" s="77">
        <v>43481</v>
      </c>
      <c r="G4015" s="76" t="s">
        <v>3783</v>
      </c>
      <c r="H4015" s="76" t="s">
        <v>3782</v>
      </c>
      <c r="I4015" s="76" t="s">
        <v>3781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337</v>
      </c>
      <c r="F4016" s="77">
        <v>43490</v>
      </c>
      <c r="G4016" s="76" t="s">
        <v>3021</v>
      </c>
      <c r="H4016" s="76" t="s">
        <v>3020</v>
      </c>
      <c r="I4016" s="76" t="s">
        <v>3780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337</v>
      </c>
      <c r="F4017" s="77">
        <v>43558</v>
      </c>
      <c r="G4017" s="76" t="s">
        <v>3779</v>
      </c>
      <c r="H4017" s="76" t="s">
        <v>3778</v>
      </c>
      <c r="I4017" s="76" t="s">
        <v>3763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337</v>
      </c>
      <c r="F4018" s="77">
        <v>43571</v>
      </c>
      <c r="G4018" s="76" t="s">
        <v>3777</v>
      </c>
      <c r="H4018" s="76" t="s">
        <v>3764</v>
      </c>
      <c r="I4018" s="76" t="s">
        <v>3763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276</v>
      </c>
      <c r="F4019" s="77">
        <v>43629</v>
      </c>
      <c r="G4019" s="76" t="s">
        <v>3776</v>
      </c>
      <c r="H4019" s="76" t="s">
        <v>3775</v>
      </c>
      <c r="I4019" s="76" t="s">
        <v>3774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285</v>
      </c>
      <c r="F4020" s="77">
        <v>43692</v>
      </c>
      <c r="G4020" s="76" t="s">
        <v>3773</v>
      </c>
      <c r="H4020" s="76"/>
      <c r="I4020" s="76" t="s">
        <v>3772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276</v>
      </c>
      <c r="F4021" s="77">
        <v>43729</v>
      </c>
      <c r="G4021" s="76" t="s">
        <v>3771</v>
      </c>
      <c r="H4021" s="76" t="s">
        <v>266</v>
      </c>
      <c r="I4021" s="76" t="s">
        <v>906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637</v>
      </c>
      <c r="F4022" s="77">
        <v>43799</v>
      </c>
      <c r="G4022" s="76"/>
      <c r="H4022" s="76"/>
      <c r="I4022" s="76" t="s">
        <v>3770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637</v>
      </c>
      <c r="F4023" s="77">
        <v>43799</v>
      </c>
      <c r="G4023" s="76"/>
      <c r="H4023" s="76"/>
      <c r="I4023" s="76" t="s">
        <v>3769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276</v>
      </c>
      <c r="F4024" s="77">
        <v>43800</v>
      </c>
      <c r="G4024" s="76" t="s">
        <v>3768</v>
      </c>
      <c r="H4024" s="76" t="s">
        <v>3767</v>
      </c>
      <c r="I4024" s="76" t="s">
        <v>3766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712</v>
      </c>
      <c r="F4025" s="77">
        <v>43817</v>
      </c>
      <c r="G4025" s="76" t="s">
        <v>3765</v>
      </c>
      <c r="H4025" s="76" t="s">
        <v>3764</v>
      </c>
      <c r="I4025" s="76" t="s">
        <v>3763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285</v>
      </c>
      <c r="F4026" s="77">
        <v>43817</v>
      </c>
      <c r="G4026" s="76" t="s">
        <v>3762</v>
      </c>
      <c r="H4026" s="76"/>
      <c r="I4026" s="76" t="s">
        <v>3761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276</v>
      </c>
      <c r="F4027" s="77">
        <v>43871</v>
      </c>
      <c r="G4027" s="76" t="s">
        <v>3760</v>
      </c>
      <c r="H4027" s="76" t="s">
        <v>3759</v>
      </c>
      <c r="I4027" s="76" t="s">
        <v>3758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637</v>
      </c>
      <c r="F4028" s="77">
        <v>44286</v>
      </c>
      <c r="G4028" s="76"/>
      <c r="H4028" s="76"/>
      <c r="I4028" s="76" t="s">
        <v>7479</v>
      </c>
      <c r="J4028" s="78">
        <v>1000</v>
      </c>
    </row>
    <row r="4029" spans="1:10" x14ac:dyDescent="0.25">
      <c r="A4029" s="76"/>
      <c r="B4029" s="76"/>
      <c r="C4029" s="76" t="s">
        <v>3757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3756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285</v>
      </c>
      <c r="F4031" s="77">
        <v>40574</v>
      </c>
      <c r="G4031" s="76" t="s">
        <v>936</v>
      </c>
      <c r="H4031" s="76"/>
      <c r="I4031" s="76" t="s">
        <v>1179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285</v>
      </c>
      <c r="F4032" s="77">
        <v>40602</v>
      </c>
      <c r="G4032" s="76" t="s">
        <v>838</v>
      </c>
      <c r="H4032" s="76"/>
      <c r="I4032" s="76" t="s">
        <v>837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285</v>
      </c>
      <c r="F4033" s="77">
        <v>40633</v>
      </c>
      <c r="G4033" s="76" t="s">
        <v>535</v>
      </c>
      <c r="H4033" s="76"/>
      <c r="I4033" s="76" t="s">
        <v>534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285</v>
      </c>
      <c r="F4034" s="77">
        <v>40663</v>
      </c>
      <c r="G4034" s="76" t="s">
        <v>1249</v>
      </c>
      <c r="H4034" s="76"/>
      <c r="I4034" s="76" t="s">
        <v>1248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285</v>
      </c>
      <c r="F4035" s="77">
        <v>40694</v>
      </c>
      <c r="G4035" s="76" t="s">
        <v>1002</v>
      </c>
      <c r="H4035" s="76"/>
      <c r="I4035" s="76" t="s">
        <v>1001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285</v>
      </c>
      <c r="F4036" s="77">
        <v>40908</v>
      </c>
      <c r="G4036" s="76" t="s">
        <v>527</v>
      </c>
      <c r="H4036" s="76"/>
      <c r="I4036" s="76" t="s">
        <v>526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285</v>
      </c>
      <c r="F4037" s="77">
        <v>40968</v>
      </c>
      <c r="G4037" s="76" t="s">
        <v>523</v>
      </c>
      <c r="H4037" s="76"/>
      <c r="I4037" s="76" t="s">
        <v>522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285</v>
      </c>
      <c r="F4038" s="77">
        <v>41121</v>
      </c>
      <c r="G4038" s="76" t="s">
        <v>1008</v>
      </c>
      <c r="H4038" s="76"/>
      <c r="I4038" s="76" t="s">
        <v>1007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285</v>
      </c>
      <c r="F4039" s="77">
        <v>41121</v>
      </c>
      <c r="G4039" s="76" t="s">
        <v>624</v>
      </c>
      <c r="H4039" s="76"/>
      <c r="I4039" s="76" t="s">
        <v>623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285</v>
      </c>
      <c r="F4040" s="77">
        <v>41152</v>
      </c>
      <c r="G4040" s="76" t="s">
        <v>511</v>
      </c>
      <c r="H4040" s="76"/>
      <c r="I4040" s="76" t="s">
        <v>510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285</v>
      </c>
      <c r="F4041" s="77">
        <v>41182</v>
      </c>
      <c r="G4041" s="76" t="s">
        <v>509</v>
      </c>
      <c r="H4041" s="76"/>
      <c r="I4041" s="76" t="s">
        <v>508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285</v>
      </c>
      <c r="F4042" s="77">
        <v>41213</v>
      </c>
      <c r="G4042" s="76" t="s">
        <v>1241</v>
      </c>
      <c r="H4042" s="76"/>
      <c r="I4042" s="76" t="s">
        <v>1240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285</v>
      </c>
      <c r="F4043" s="77">
        <v>41243</v>
      </c>
      <c r="G4043" s="76" t="s">
        <v>505</v>
      </c>
      <c r="H4043" s="76"/>
      <c r="I4043" s="76" t="s">
        <v>504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285</v>
      </c>
      <c r="F4044" s="77">
        <v>41274</v>
      </c>
      <c r="G4044" s="76" t="s">
        <v>622</v>
      </c>
      <c r="H4044" s="76"/>
      <c r="I4044" s="76" t="s">
        <v>621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285</v>
      </c>
      <c r="F4045" s="77">
        <v>41305</v>
      </c>
      <c r="G4045" s="76" t="s">
        <v>1521</v>
      </c>
      <c r="H4045" s="76"/>
      <c r="I4045" s="76" t="s">
        <v>1520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285</v>
      </c>
      <c r="F4046" s="77">
        <v>41364</v>
      </c>
      <c r="G4046" s="76" t="s">
        <v>497</v>
      </c>
      <c r="H4046" s="76"/>
      <c r="I4046" s="76" t="s">
        <v>496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285</v>
      </c>
      <c r="F4047" s="77">
        <v>41425</v>
      </c>
      <c r="G4047" s="76" t="s">
        <v>493</v>
      </c>
      <c r="H4047" s="76"/>
      <c r="I4047" s="76" t="s">
        <v>492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285</v>
      </c>
      <c r="F4048" s="77">
        <v>41425</v>
      </c>
      <c r="G4048" s="76" t="s">
        <v>934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285</v>
      </c>
      <c r="F4049" s="77">
        <v>41486</v>
      </c>
      <c r="G4049" s="76" t="s">
        <v>1235</v>
      </c>
      <c r="H4049" s="76"/>
      <c r="I4049" s="76" t="s">
        <v>1234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285</v>
      </c>
      <c r="F4050" s="77">
        <v>41517</v>
      </c>
      <c r="G4050" s="76" t="s">
        <v>489</v>
      </c>
      <c r="H4050" s="76"/>
      <c r="I4050" s="76" t="s">
        <v>488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285</v>
      </c>
      <c r="F4051" s="77">
        <v>41578</v>
      </c>
      <c r="G4051" s="76" t="s">
        <v>485</v>
      </c>
      <c r="H4051" s="76"/>
      <c r="I4051" s="76" t="s">
        <v>484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285</v>
      </c>
      <c r="F4052" s="77">
        <v>41608</v>
      </c>
      <c r="G4052" s="76" t="s">
        <v>483</v>
      </c>
      <c r="H4052" s="76"/>
      <c r="I4052" s="76" t="s">
        <v>482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285</v>
      </c>
      <c r="F4053" s="77">
        <v>41729</v>
      </c>
      <c r="G4053" s="76" t="s">
        <v>473</v>
      </c>
      <c r="H4053" s="76"/>
      <c r="I4053" s="76" t="s">
        <v>472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637</v>
      </c>
      <c r="F4054" s="77">
        <v>41750</v>
      </c>
      <c r="G4054" s="76"/>
      <c r="H4054" s="76"/>
      <c r="I4054" s="76" t="s">
        <v>3755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296</v>
      </c>
      <c r="F4055" s="77">
        <v>41771</v>
      </c>
      <c r="G4055" s="76"/>
      <c r="H4055" s="76" t="s">
        <v>2962</v>
      </c>
      <c r="I4055" s="76" t="s">
        <v>3754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285</v>
      </c>
      <c r="F4056" s="77">
        <v>41790</v>
      </c>
      <c r="G4056" s="76" t="s">
        <v>570</v>
      </c>
      <c r="H4056" s="76"/>
      <c r="I4056" s="76" t="s">
        <v>569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296</v>
      </c>
      <c r="F4057" s="77">
        <v>41813</v>
      </c>
      <c r="G4057" s="76"/>
      <c r="H4057" s="76" t="s">
        <v>2962</v>
      </c>
      <c r="I4057" s="76" t="s">
        <v>3754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285</v>
      </c>
      <c r="F4058" s="77">
        <v>41820</v>
      </c>
      <c r="G4058" s="76" t="s">
        <v>769</v>
      </c>
      <c r="H4058" s="76"/>
      <c r="I4058" s="76" t="s">
        <v>768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285</v>
      </c>
      <c r="F4059" s="77">
        <v>41912</v>
      </c>
      <c r="G4059" s="76" t="s">
        <v>287</v>
      </c>
      <c r="H4059" s="76"/>
      <c r="I4059" s="76" t="s">
        <v>286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296</v>
      </c>
      <c r="F4060" s="77">
        <v>41939</v>
      </c>
      <c r="G4060" s="76"/>
      <c r="H4060" s="76" t="s">
        <v>2962</v>
      </c>
      <c r="I4060" s="76" t="s">
        <v>3753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285</v>
      </c>
      <c r="F4061" s="77">
        <v>41973</v>
      </c>
      <c r="G4061" s="76" t="s">
        <v>462</v>
      </c>
      <c r="H4061" s="76"/>
      <c r="I4061" s="76" t="s">
        <v>461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285</v>
      </c>
      <c r="F4062" s="77">
        <v>42004</v>
      </c>
      <c r="G4062" s="76" t="s">
        <v>460</v>
      </c>
      <c r="H4062" s="76"/>
      <c r="I4062" s="76" t="s">
        <v>459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285</v>
      </c>
      <c r="F4063" s="77">
        <v>42075</v>
      </c>
      <c r="G4063" s="76" t="s">
        <v>2933</v>
      </c>
      <c r="H4063" s="76"/>
      <c r="I4063" s="76" t="s">
        <v>3752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637</v>
      </c>
      <c r="F4064" s="77">
        <v>42130</v>
      </c>
      <c r="G4064" s="76" t="s">
        <v>3751</v>
      </c>
      <c r="H4064" s="76" t="s">
        <v>3749</v>
      </c>
      <c r="I4064" s="76" t="s">
        <v>637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285</v>
      </c>
      <c r="F4065" s="77">
        <v>42155</v>
      </c>
      <c r="G4065" s="76" t="s">
        <v>752</v>
      </c>
      <c r="H4065" s="76"/>
      <c r="I4065" s="76" t="s">
        <v>751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285</v>
      </c>
      <c r="F4066" s="77">
        <v>42216</v>
      </c>
      <c r="G4066" s="76" t="s">
        <v>927</v>
      </c>
      <c r="H4066" s="76"/>
      <c r="I4066" s="76" t="s">
        <v>926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637</v>
      </c>
      <c r="F4067" s="77">
        <v>42228</v>
      </c>
      <c r="G4067" s="76" t="s">
        <v>3750</v>
      </c>
      <c r="H4067" s="76" t="s">
        <v>3749</v>
      </c>
      <c r="I4067" s="76" t="s">
        <v>3748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296</v>
      </c>
      <c r="F4068" s="77">
        <v>42261</v>
      </c>
      <c r="G4068" s="76"/>
      <c r="H4068" s="76" t="s">
        <v>3746</v>
      </c>
      <c r="I4068" s="76" t="s">
        <v>1214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285</v>
      </c>
      <c r="F4069" s="77">
        <v>42308</v>
      </c>
      <c r="G4069" s="76" t="s">
        <v>436</v>
      </c>
      <c r="H4069" s="76"/>
      <c r="I4069" s="76" t="s">
        <v>435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296</v>
      </c>
      <c r="F4070" s="77">
        <v>42325</v>
      </c>
      <c r="G4070" s="76"/>
      <c r="H4070" s="76" t="s">
        <v>3746</v>
      </c>
      <c r="I4070" s="76" t="s">
        <v>1214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637</v>
      </c>
      <c r="F4071" s="77">
        <v>42326</v>
      </c>
      <c r="G4071" s="76" t="s">
        <v>2837</v>
      </c>
      <c r="H4071" s="76" t="s">
        <v>2464</v>
      </c>
      <c r="I4071" s="76" t="s">
        <v>2836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285</v>
      </c>
      <c r="F4072" s="77">
        <v>42338</v>
      </c>
      <c r="G4072" s="76" t="s">
        <v>434</v>
      </c>
      <c r="H4072" s="76"/>
      <c r="I4072" s="76" t="s">
        <v>433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285</v>
      </c>
      <c r="F4073" s="77">
        <v>42369</v>
      </c>
      <c r="G4073" s="76" t="s">
        <v>432</v>
      </c>
      <c r="H4073" s="76"/>
      <c r="I4073" s="76" t="s">
        <v>431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285</v>
      </c>
      <c r="F4074" s="77">
        <v>42370</v>
      </c>
      <c r="G4074" s="76" t="s">
        <v>568</v>
      </c>
      <c r="H4074" s="76"/>
      <c r="I4074" s="76" t="s">
        <v>567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637</v>
      </c>
      <c r="F4075" s="77">
        <v>42376</v>
      </c>
      <c r="G4075" s="76" t="s">
        <v>2826</v>
      </c>
      <c r="H4075" s="76" t="s">
        <v>2464</v>
      </c>
      <c r="I4075" s="76" t="s">
        <v>2825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296</v>
      </c>
      <c r="F4076" s="77">
        <v>42457</v>
      </c>
      <c r="G4076" s="76"/>
      <c r="H4076" s="76" t="s">
        <v>2962</v>
      </c>
      <c r="I4076" s="76" t="s">
        <v>3747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285</v>
      </c>
      <c r="F4077" s="77">
        <v>42490</v>
      </c>
      <c r="G4077" s="76" t="s">
        <v>423</v>
      </c>
      <c r="H4077" s="76"/>
      <c r="I4077" s="76" t="s">
        <v>422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285</v>
      </c>
      <c r="F4078" s="77">
        <v>42521</v>
      </c>
      <c r="G4078" s="76" t="s">
        <v>420</v>
      </c>
      <c r="H4078" s="76"/>
      <c r="I4078" s="76" t="s">
        <v>419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285</v>
      </c>
      <c r="F4079" s="77">
        <v>42613</v>
      </c>
      <c r="G4079" s="76" t="s">
        <v>413</v>
      </c>
      <c r="H4079" s="76"/>
      <c r="I4079" s="76" t="s">
        <v>412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296</v>
      </c>
      <c r="F4080" s="77">
        <v>42646</v>
      </c>
      <c r="G4080" s="76"/>
      <c r="H4080" s="76" t="s">
        <v>3746</v>
      </c>
      <c r="I4080" s="76" t="s">
        <v>3745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296</v>
      </c>
      <c r="F4081" s="77">
        <v>42646</v>
      </c>
      <c r="G4081" s="76"/>
      <c r="H4081" s="76" t="s">
        <v>3741</v>
      </c>
      <c r="I4081" s="76" t="s">
        <v>3744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296</v>
      </c>
      <c r="F4082" s="77">
        <v>42688</v>
      </c>
      <c r="G4082" s="76"/>
      <c r="H4082" s="76" t="s">
        <v>2962</v>
      </c>
      <c r="I4082" s="76" t="s">
        <v>3743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637</v>
      </c>
      <c r="F4083" s="77">
        <v>42718</v>
      </c>
      <c r="G4083" s="76" t="s">
        <v>3742</v>
      </c>
      <c r="H4083" s="76" t="s">
        <v>2746</v>
      </c>
      <c r="I4083" s="76" t="s">
        <v>2757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285</v>
      </c>
      <c r="F4084" s="77">
        <v>42735</v>
      </c>
      <c r="G4084" s="76" t="s">
        <v>2755</v>
      </c>
      <c r="H4084" s="76"/>
      <c r="I4084" s="76" t="s">
        <v>2754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296</v>
      </c>
      <c r="F4085" s="77">
        <v>42765</v>
      </c>
      <c r="G4085" s="76"/>
      <c r="H4085" s="76" t="s">
        <v>3741</v>
      </c>
      <c r="I4085" s="76" t="s">
        <v>3740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285</v>
      </c>
      <c r="F4086" s="77">
        <v>42767</v>
      </c>
      <c r="G4086" s="76" t="s">
        <v>284</v>
      </c>
      <c r="H4086" s="76"/>
      <c r="I4086" s="76" t="s">
        <v>283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285</v>
      </c>
      <c r="F4087" s="77">
        <v>42825</v>
      </c>
      <c r="G4087" s="76" t="s">
        <v>391</v>
      </c>
      <c r="H4087" s="76"/>
      <c r="I4087" s="76" t="s">
        <v>390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276</v>
      </c>
      <c r="F4088" s="77">
        <v>42887</v>
      </c>
      <c r="G4088" s="76"/>
      <c r="H4088" s="76" t="s">
        <v>2727</v>
      </c>
      <c r="I4088" s="76" t="s">
        <v>2726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276</v>
      </c>
      <c r="F4089" s="77">
        <v>43100</v>
      </c>
      <c r="G4089" s="76" t="s">
        <v>3739</v>
      </c>
      <c r="H4089" s="76" t="s">
        <v>3736</v>
      </c>
      <c r="I4089" s="76" t="s">
        <v>3738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276</v>
      </c>
      <c r="F4090" s="77">
        <v>43326</v>
      </c>
      <c r="G4090" s="76" t="s">
        <v>3737</v>
      </c>
      <c r="H4090" s="76" t="s">
        <v>3736</v>
      </c>
      <c r="I4090" s="76" t="s">
        <v>3735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285</v>
      </c>
      <c r="F4091" s="77">
        <v>43465</v>
      </c>
      <c r="G4091" s="76" t="s">
        <v>2676</v>
      </c>
      <c r="H4091" s="76"/>
      <c r="I4091" s="76" t="s">
        <v>2674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285</v>
      </c>
      <c r="F4092" s="77">
        <v>43465</v>
      </c>
      <c r="G4092" s="76" t="s">
        <v>2675</v>
      </c>
      <c r="H4092" s="76"/>
      <c r="I4092" s="76" t="s">
        <v>2674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637</v>
      </c>
      <c r="F4093" s="77">
        <v>44134</v>
      </c>
      <c r="G4093" s="76"/>
      <c r="H4093" s="76"/>
      <c r="I4093" s="76" t="s">
        <v>3734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637</v>
      </c>
      <c r="F4094" s="77">
        <v>44134</v>
      </c>
      <c r="G4094" s="76"/>
      <c r="H4094" s="76"/>
      <c r="I4094" s="76" t="s">
        <v>3734</v>
      </c>
      <c r="J4094" s="78">
        <v>-1.75</v>
      </c>
    </row>
    <row r="4095" spans="1:10" x14ac:dyDescent="0.25">
      <c r="A4095" s="76"/>
      <c r="B4095" s="76"/>
      <c r="C4095" s="76" t="s">
        <v>3733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3732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285</v>
      </c>
      <c r="F4097" s="77">
        <v>40179</v>
      </c>
      <c r="G4097" s="76" t="s">
        <v>896</v>
      </c>
      <c r="H4097" s="76"/>
      <c r="I4097" s="76" t="s">
        <v>895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285</v>
      </c>
      <c r="F4098" s="77">
        <v>40268</v>
      </c>
      <c r="G4098" s="76" t="s">
        <v>944</v>
      </c>
      <c r="H4098" s="76"/>
      <c r="I4098" s="76" t="s">
        <v>943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285</v>
      </c>
      <c r="F4099" s="77">
        <v>40268</v>
      </c>
      <c r="G4099" s="76" t="s">
        <v>3009</v>
      </c>
      <c r="H4099" s="76"/>
      <c r="I4099" s="76" t="s">
        <v>3008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285</v>
      </c>
      <c r="F4100" s="77">
        <v>40268</v>
      </c>
      <c r="G4100" s="76" t="s">
        <v>3009</v>
      </c>
      <c r="H4100" s="76"/>
      <c r="I4100" s="76" t="s">
        <v>3008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285</v>
      </c>
      <c r="F4101" s="77">
        <v>40298</v>
      </c>
      <c r="G4101" s="76" t="s">
        <v>890</v>
      </c>
      <c r="H4101" s="76"/>
      <c r="I4101" s="76" t="s">
        <v>889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285</v>
      </c>
      <c r="F4102" s="77">
        <v>40298</v>
      </c>
      <c r="G4102" s="76" t="s">
        <v>1259</v>
      </c>
      <c r="H4102" s="76"/>
      <c r="I4102" s="76" t="s">
        <v>1258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285</v>
      </c>
      <c r="F4103" s="77">
        <v>40329</v>
      </c>
      <c r="G4103" s="76" t="s">
        <v>942</v>
      </c>
      <c r="H4103" s="76"/>
      <c r="I4103" s="76" t="s">
        <v>941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285</v>
      </c>
      <c r="F4104" s="77">
        <v>40359</v>
      </c>
      <c r="G4104" s="76" t="s">
        <v>1140</v>
      </c>
      <c r="H4104" s="76"/>
      <c r="I4104" s="76" t="s">
        <v>1139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285</v>
      </c>
      <c r="F4105" s="77">
        <v>40359</v>
      </c>
      <c r="G4105" s="76" t="s">
        <v>3005</v>
      </c>
      <c r="H4105" s="76"/>
      <c r="I4105" s="76" t="s">
        <v>3004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285</v>
      </c>
      <c r="F4106" s="77">
        <v>40390</v>
      </c>
      <c r="G4106" s="76" t="s">
        <v>940</v>
      </c>
      <c r="H4106" s="76"/>
      <c r="I4106" s="76" t="s">
        <v>939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285</v>
      </c>
      <c r="F4107" s="77">
        <v>40421</v>
      </c>
      <c r="G4107" s="76" t="s">
        <v>1255</v>
      </c>
      <c r="H4107" s="76"/>
      <c r="I4107" s="76" t="s">
        <v>1254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285</v>
      </c>
      <c r="F4108" s="77">
        <v>40451</v>
      </c>
      <c r="G4108" s="76" t="s">
        <v>888</v>
      </c>
      <c r="H4108" s="76"/>
      <c r="I4108" s="76" t="s">
        <v>887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285</v>
      </c>
      <c r="F4109" s="77">
        <v>40512</v>
      </c>
      <c r="G4109" s="76" t="s">
        <v>938</v>
      </c>
      <c r="H4109" s="76"/>
      <c r="I4109" s="76" t="s">
        <v>937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285</v>
      </c>
      <c r="F4110" s="77">
        <v>40512</v>
      </c>
      <c r="G4110" s="76" t="s">
        <v>2175</v>
      </c>
      <c r="H4110" s="76"/>
      <c r="I4110" s="76" t="s">
        <v>2174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285</v>
      </c>
      <c r="F4111" s="77">
        <v>40543</v>
      </c>
      <c r="G4111" s="76" t="s">
        <v>1253</v>
      </c>
      <c r="H4111" s="76"/>
      <c r="I4111" s="76" t="s">
        <v>1252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285</v>
      </c>
      <c r="F4112" s="77">
        <v>40543</v>
      </c>
      <c r="G4112" s="76" t="s">
        <v>541</v>
      </c>
      <c r="H4112" s="76"/>
      <c r="I4112" s="76" t="s">
        <v>540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285</v>
      </c>
      <c r="F4113" s="77">
        <v>40543</v>
      </c>
      <c r="G4113" s="76" t="s">
        <v>541</v>
      </c>
      <c r="H4113" s="76"/>
      <c r="I4113" s="76" t="s">
        <v>540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285</v>
      </c>
      <c r="F4114" s="77">
        <v>40574</v>
      </c>
      <c r="G4114" s="76" t="s">
        <v>537</v>
      </c>
      <c r="H4114" s="76"/>
      <c r="I4114" s="76" t="s">
        <v>536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285</v>
      </c>
      <c r="F4115" s="77">
        <v>40602</v>
      </c>
      <c r="G4115" s="76" t="s">
        <v>1251</v>
      </c>
      <c r="H4115" s="76"/>
      <c r="I4115" s="76" t="s">
        <v>1250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285</v>
      </c>
      <c r="F4116" s="77">
        <v>40633</v>
      </c>
      <c r="G4116" s="76" t="s">
        <v>535</v>
      </c>
      <c r="H4116" s="76"/>
      <c r="I4116" s="76" t="s">
        <v>534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285</v>
      </c>
      <c r="F4117" s="77">
        <v>40633</v>
      </c>
      <c r="G4117" s="76" t="s">
        <v>1146</v>
      </c>
      <c r="H4117" s="76"/>
      <c r="I4117" s="76" t="s">
        <v>1145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285</v>
      </c>
      <c r="F4118" s="77">
        <v>40633</v>
      </c>
      <c r="G4118" s="76" t="s">
        <v>2999</v>
      </c>
      <c r="H4118" s="76"/>
      <c r="I4118" s="76" t="s">
        <v>2998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285</v>
      </c>
      <c r="F4119" s="77">
        <v>40694</v>
      </c>
      <c r="G4119" s="76" t="s">
        <v>877</v>
      </c>
      <c r="H4119" s="76"/>
      <c r="I4119" s="76" t="s">
        <v>876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285</v>
      </c>
      <c r="F4120" s="77">
        <v>40724</v>
      </c>
      <c r="G4120" s="76" t="s">
        <v>1247</v>
      </c>
      <c r="H4120" s="76"/>
      <c r="I4120" s="76" t="s">
        <v>1246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285</v>
      </c>
      <c r="F4121" s="77">
        <v>40755</v>
      </c>
      <c r="G4121" s="76" t="s">
        <v>531</v>
      </c>
      <c r="H4121" s="76"/>
      <c r="I4121" s="76" t="s">
        <v>530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285</v>
      </c>
      <c r="F4122" s="77">
        <v>40755</v>
      </c>
      <c r="G4122" s="76" t="s">
        <v>1795</v>
      </c>
      <c r="H4122" s="76"/>
      <c r="I4122" s="76" t="s">
        <v>1794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285</v>
      </c>
      <c r="F4123" s="77">
        <v>40877</v>
      </c>
      <c r="G4123" s="76" t="s">
        <v>289</v>
      </c>
      <c r="H4123" s="76"/>
      <c r="I4123" s="76" t="s">
        <v>288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285</v>
      </c>
      <c r="F4124" s="77">
        <v>40877</v>
      </c>
      <c r="G4124" s="76" t="s">
        <v>529</v>
      </c>
      <c r="H4124" s="76"/>
      <c r="I4124" s="76" t="s">
        <v>528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285</v>
      </c>
      <c r="F4125" s="77">
        <v>40877</v>
      </c>
      <c r="G4125" s="76" t="s">
        <v>871</v>
      </c>
      <c r="H4125" s="76"/>
      <c r="I4125" s="76" t="s">
        <v>870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285</v>
      </c>
      <c r="F4126" s="77">
        <v>40908</v>
      </c>
      <c r="G4126" s="76" t="s">
        <v>527</v>
      </c>
      <c r="H4126" s="76"/>
      <c r="I4126" s="76" t="s">
        <v>526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285</v>
      </c>
      <c r="F4127" s="77">
        <v>40908</v>
      </c>
      <c r="G4127" s="76" t="s">
        <v>2997</v>
      </c>
      <c r="H4127" s="76"/>
      <c r="I4127" s="76" t="s">
        <v>2996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285</v>
      </c>
      <c r="F4128" s="77">
        <v>40908</v>
      </c>
      <c r="G4128" s="76" t="s">
        <v>2173</v>
      </c>
      <c r="H4128" s="76"/>
      <c r="I4128" s="76" t="s">
        <v>2172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285</v>
      </c>
      <c r="F4129" s="77">
        <v>40939</v>
      </c>
      <c r="G4129" s="76" t="s">
        <v>525</v>
      </c>
      <c r="H4129" s="76"/>
      <c r="I4129" s="76" t="s">
        <v>524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285</v>
      </c>
      <c r="F4130" s="77">
        <v>40939</v>
      </c>
      <c r="G4130" s="76" t="s">
        <v>1793</v>
      </c>
      <c r="H4130" s="76"/>
      <c r="I4130" s="76" t="s">
        <v>1792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285</v>
      </c>
      <c r="F4131" s="77">
        <v>40939</v>
      </c>
      <c r="G4131" s="76" t="s">
        <v>869</v>
      </c>
      <c r="H4131" s="76"/>
      <c r="I4131" s="76" t="s">
        <v>868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285</v>
      </c>
      <c r="F4132" s="77">
        <v>40968</v>
      </c>
      <c r="G4132" s="76" t="s">
        <v>523</v>
      </c>
      <c r="H4132" s="76"/>
      <c r="I4132" s="76" t="s">
        <v>522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285</v>
      </c>
      <c r="F4133" s="77">
        <v>40968</v>
      </c>
      <c r="G4133" s="76" t="s">
        <v>882</v>
      </c>
      <c r="H4133" s="76"/>
      <c r="I4133" s="76" t="s">
        <v>881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285</v>
      </c>
      <c r="F4134" s="77">
        <v>40999</v>
      </c>
      <c r="G4134" s="76" t="s">
        <v>626</v>
      </c>
      <c r="H4134" s="76"/>
      <c r="I4134" s="76" t="s">
        <v>625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285</v>
      </c>
      <c r="F4135" s="77">
        <v>41029</v>
      </c>
      <c r="G4135" s="76" t="s">
        <v>519</v>
      </c>
      <c r="H4135" s="76"/>
      <c r="I4135" s="76" t="s">
        <v>518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285</v>
      </c>
      <c r="F4136" s="77">
        <v>41029</v>
      </c>
      <c r="G4136" s="76" t="s">
        <v>517</v>
      </c>
      <c r="H4136" s="76"/>
      <c r="I4136" s="76" t="s">
        <v>516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285</v>
      </c>
      <c r="F4137" s="77">
        <v>41029</v>
      </c>
      <c r="G4137" s="76" t="s">
        <v>517</v>
      </c>
      <c r="H4137" s="76"/>
      <c r="I4137" s="76" t="s">
        <v>516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285</v>
      </c>
      <c r="F4138" s="77">
        <v>41060</v>
      </c>
      <c r="G4138" s="76" t="s">
        <v>515</v>
      </c>
      <c r="H4138" s="76"/>
      <c r="I4138" s="76" t="s">
        <v>514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285</v>
      </c>
      <c r="F4139" s="77">
        <v>41060</v>
      </c>
      <c r="G4139" s="76" t="s">
        <v>1790</v>
      </c>
      <c r="H4139" s="76"/>
      <c r="I4139" s="76" t="s">
        <v>1791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285</v>
      </c>
      <c r="F4140" s="77">
        <v>41121</v>
      </c>
      <c r="G4140" s="76" t="s">
        <v>513</v>
      </c>
      <c r="H4140" s="76"/>
      <c r="I4140" s="76" t="s">
        <v>512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285</v>
      </c>
      <c r="F4141" s="77">
        <v>41121</v>
      </c>
      <c r="G4141" s="76" t="s">
        <v>1008</v>
      </c>
      <c r="H4141" s="76"/>
      <c r="I4141" s="76" t="s">
        <v>1007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285</v>
      </c>
      <c r="F4142" s="77">
        <v>41121</v>
      </c>
      <c r="G4142" s="76" t="s">
        <v>624</v>
      </c>
      <c r="H4142" s="76"/>
      <c r="I4142" s="76" t="s">
        <v>623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285</v>
      </c>
      <c r="F4143" s="77">
        <v>41152</v>
      </c>
      <c r="G4143" s="76" t="s">
        <v>511</v>
      </c>
      <c r="H4143" s="76"/>
      <c r="I4143" s="76" t="s">
        <v>510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285</v>
      </c>
      <c r="F4144" s="77">
        <v>41152</v>
      </c>
      <c r="G4144" s="76" t="s">
        <v>950</v>
      </c>
      <c r="H4144" s="76"/>
      <c r="I4144" s="76" t="s">
        <v>949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285</v>
      </c>
      <c r="F4145" s="77">
        <v>41152</v>
      </c>
      <c r="G4145" s="76" t="s">
        <v>2995</v>
      </c>
      <c r="H4145" s="76"/>
      <c r="I4145" s="76" t="s">
        <v>2994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285</v>
      </c>
      <c r="F4146" s="77">
        <v>41182</v>
      </c>
      <c r="G4146" s="76" t="s">
        <v>509</v>
      </c>
      <c r="H4146" s="76"/>
      <c r="I4146" s="76" t="s">
        <v>508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285</v>
      </c>
      <c r="F4147" s="77">
        <v>41182</v>
      </c>
      <c r="G4147" s="76" t="s">
        <v>2993</v>
      </c>
      <c r="H4147" s="76"/>
      <c r="I4147" s="76" t="s">
        <v>2992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285</v>
      </c>
      <c r="F4148" s="77">
        <v>41182</v>
      </c>
      <c r="G4148" s="76" t="s">
        <v>867</v>
      </c>
      <c r="H4148" s="76"/>
      <c r="I4148" s="76" t="s">
        <v>866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285</v>
      </c>
      <c r="F4149" s="77">
        <v>41213</v>
      </c>
      <c r="G4149" s="76" t="s">
        <v>507</v>
      </c>
      <c r="H4149" s="76"/>
      <c r="I4149" s="76" t="s">
        <v>506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285</v>
      </c>
      <c r="F4150" s="77">
        <v>41213</v>
      </c>
      <c r="G4150" s="76" t="s">
        <v>1241</v>
      </c>
      <c r="H4150" s="76"/>
      <c r="I4150" s="76" t="s">
        <v>1240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285</v>
      </c>
      <c r="F4151" s="77">
        <v>41274</v>
      </c>
      <c r="G4151" s="76" t="s">
        <v>1788</v>
      </c>
      <c r="H4151" s="76"/>
      <c r="I4151" s="76" t="s">
        <v>1787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285</v>
      </c>
      <c r="F4152" s="77">
        <v>41274</v>
      </c>
      <c r="G4152" s="76" t="s">
        <v>622</v>
      </c>
      <c r="H4152" s="76"/>
      <c r="I4152" s="76" t="s">
        <v>621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285</v>
      </c>
      <c r="F4153" s="77">
        <v>41274</v>
      </c>
      <c r="G4153" s="76" t="s">
        <v>622</v>
      </c>
      <c r="H4153" s="76"/>
      <c r="I4153" s="76" t="s">
        <v>621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285</v>
      </c>
      <c r="F4154" s="77">
        <v>41305</v>
      </c>
      <c r="G4154" s="76" t="s">
        <v>501</v>
      </c>
      <c r="H4154" s="76"/>
      <c r="I4154" s="76" t="s">
        <v>500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285</v>
      </c>
      <c r="F4155" s="77">
        <v>41305</v>
      </c>
      <c r="G4155" s="76" t="s">
        <v>1521</v>
      </c>
      <c r="H4155" s="76"/>
      <c r="I4155" s="76" t="s">
        <v>1520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285</v>
      </c>
      <c r="F4156" s="77">
        <v>41305</v>
      </c>
      <c r="G4156" s="76" t="s">
        <v>1239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285</v>
      </c>
      <c r="F4157" s="77">
        <v>41305</v>
      </c>
      <c r="G4157" s="76" t="s">
        <v>1239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285</v>
      </c>
      <c r="F4158" s="77">
        <v>41333</v>
      </c>
      <c r="G4158" s="76" t="s">
        <v>499</v>
      </c>
      <c r="H4158" s="76"/>
      <c r="I4158" s="76" t="s">
        <v>498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285</v>
      </c>
      <c r="F4159" s="77">
        <v>41333</v>
      </c>
      <c r="G4159" s="76" t="s">
        <v>1519</v>
      </c>
      <c r="H4159" s="76"/>
      <c r="I4159" s="76" t="s">
        <v>1518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285</v>
      </c>
      <c r="F4160" s="77">
        <v>41333</v>
      </c>
      <c r="G4160" s="76" t="s">
        <v>1786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285</v>
      </c>
      <c r="F4161" s="77">
        <v>41333</v>
      </c>
      <c r="G4161" s="76" t="s">
        <v>1786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285</v>
      </c>
      <c r="F4162" s="77">
        <v>41364</v>
      </c>
      <c r="G4162" s="76" t="s">
        <v>497</v>
      </c>
      <c r="H4162" s="76"/>
      <c r="I4162" s="76" t="s">
        <v>496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285</v>
      </c>
      <c r="F4163" s="77">
        <v>41394</v>
      </c>
      <c r="G4163" s="76" t="s">
        <v>495</v>
      </c>
      <c r="H4163" s="76"/>
      <c r="I4163" s="76" t="s">
        <v>494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285</v>
      </c>
      <c r="F4164" s="77">
        <v>41394</v>
      </c>
      <c r="G4164" s="76" t="s">
        <v>2990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285</v>
      </c>
      <c r="F4165" s="77">
        <v>41425</v>
      </c>
      <c r="G4165" s="76" t="s">
        <v>493</v>
      </c>
      <c r="H4165" s="76"/>
      <c r="I4165" s="76" t="s">
        <v>492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285</v>
      </c>
      <c r="F4166" s="77">
        <v>41425</v>
      </c>
      <c r="G4166" s="76" t="s">
        <v>1785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285</v>
      </c>
      <c r="F4167" s="77">
        <v>41425</v>
      </c>
      <c r="G4167" s="76" t="s">
        <v>934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285</v>
      </c>
      <c r="F4168" s="77">
        <v>41455</v>
      </c>
      <c r="G4168" s="76" t="s">
        <v>491</v>
      </c>
      <c r="H4168" s="76"/>
      <c r="I4168" s="76" t="s">
        <v>490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285</v>
      </c>
      <c r="F4169" s="77">
        <v>41455</v>
      </c>
      <c r="G4169" s="76" t="s">
        <v>1237</v>
      </c>
      <c r="H4169" s="76"/>
      <c r="I4169" s="76" t="s">
        <v>1236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285</v>
      </c>
      <c r="F4170" s="77">
        <v>41455</v>
      </c>
      <c r="G4170" s="76" t="s">
        <v>1134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285</v>
      </c>
      <c r="F4171" s="77">
        <v>41486</v>
      </c>
      <c r="G4171" s="76" t="s">
        <v>591</v>
      </c>
      <c r="H4171" s="76"/>
      <c r="I4171" s="76" t="s">
        <v>590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285</v>
      </c>
      <c r="F4172" s="77">
        <v>41486</v>
      </c>
      <c r="G4172" s="76" t="s">
        <v>1235</v>
      </c>
      <c r="H4172" s="76"/>
      <c r="I4172" s="76" t="s">
        <v>1234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285</v>
      </c>
      <c r="F4173" s="77">
        <v>41486</v>
      </c>
      <c r="G4173" s="76" t="s">
        <v>1233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285</v>
      </c>
      <c r="F4174" s="77">
        <v>41517</v>
      </c>
      <c r="G4174" s="76" t="s">
        <v>489</v>
      </c>
      <c r="H4174" s="76"/>
      <c r="I4174" s="76" t="s">
        <v>488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285</v>
      </c>
      <c r="F4175" s="77">
        <v>41517</v>
      </c>
      <c r="G4175" s="76" t="s">
        <v>825</v>
      </c>
      <c r="H4175" s="76"/>
      <c r="I4175" s="76" t="s">
        <v>824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285</v>
      </c>
      <c r="F4176" s="77">
        <v>41547</v>
      </c>
      <c r="G4176" s="76" t="s">
        <v>487</v>
      </c>
      <c r="H4176" s="76"/>
      <c r="I4176" s="76" t="s">
        <v>486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285</v>
      </c>
      <c r="F4177" s="77">
        <v>41547</v>
      </c>
      <c r="G4177" s="76" t="s">
        <v>823</v>
      </c>
      <c r="H4177" s="76"/>
      <c r="I4177" s="76" t="s">
        <v>822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285</v>
      </c>
      <c r="F4178" s="77">
        <v>41578</v>
      </c>
      <c r="G4178" s="76" t="s">
        <v>485</v>
      </c>
      <c r="H4178" s="76"/>
      <c r="I4178" s="76" t="s">
        <v>484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285</v>
      </c>
      <c r="F4179" s="77">
        <v>41608</v>
      </c>
      <c r="G4179" s="76" t="s">
        <v>483</v>
      </c>
      <c r="H4179" s="76"/>
      <c r="I4179" s="76" t="s">
        <v>482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285</v>
      </c>
      <c r="F4180" s="77">
        <v>41608</v>
      </c>
      <c r="G4180" s="76" t="s">
        <v>817</v>
      </c>
      <c r="H4180" s="76"/>
      <c r="I4180" s="76" t="s">
        <v>816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285</v>
      </c>
      <c r="F4181" s="77">
        <v>41608</v>
      </c>
      <c r="G4181" s="76" t="s">
        <v>817</v>
      </c>
      <c r="H4181" s="76"/>
      <c r="I4181" s="76" t="s">
        <v>816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285</v>
      </c>
      <c r="F4182" s="77">
        <v>41639</v>
      </c>
      <c r="G4182" s="76" t="s">
        <v>1058</v>
      </c>
      <c r="H4182" s="76"/>
      <c r="I4182" s="76" t="s">
        <v>1057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285</v>
      </c>
      <c r="F4183" s="77">
        <v>41639</v>
      </c>
      <c r="G4183" s="76" t="s">
        <v>756</v>
      </c>
      <c r="H4183" s="76"/>
      <c r="I4183" s="76" t="s">
        <v>755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285</v>
      </c>
      <c r="F4184" s="77">
        <v>41639</v>
      </c>
      <c r="G4184" s="76" t="s">
        <v>1600</v>
      </c>
      <c r="H4184" s="76"/>
      <c r="I4184" s="76" t="s">
        <v>1599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285</v>
      </c>
      <c r="F4185" s="77">
        <v>41670</v>
      </c>
      <c r="G4185" s="76" t="s">
        <v>587</v>
      </c>
      <c r="H4185" s="76"/>
      <c r="I4185" s="76" t="s">
        <v>586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285</v>
      </c>
      <c r="F4186" s="77">
        <v>41670</v>
      </c>
      <c r="G4186" s="76" t="s">
        <v>3731</v>
      </c>
      <c r="H4186" s="76"/>
      <c r="I4186" s="76" t="s">
        <v>3730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285</v>
      </c>
      <c r="F4187" s="77">
        <v>41698</v>
      </c>
      <c r="G4187" s="76" t="s">
        <v>477</v>
      </c>
      <c r="H4187" s="76"/>
      <c r="I4187" s="76" t="s">
        <v>476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637</v>
      </c>
      <c r="F4188" s="77">
        <v>41711</v>
      </c>
      <c r="G4188" s="76"/>
      <c r="H4188" s="76" t="s">
        <v>3715</v>
      </c>
      <c r="I4188" s="76" t="s">
        <v>962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285</v>
      </c>
      <c r="F4189" s="77">
        <v>41715</v>
      </c>
      <c r="G4189" s="76" t="s">
        <v>2986</v>
      </c>
      <c r="H4189" s="76"/>
      <c r="I4189" s="76" t="s">
        <v>2985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285</v>
      </c>
      <c r="F4190" s="77">
        <v>41729</v>
      </c>
      <c r="G4190" s="76" t="s">
        <v>473</v>
      </c>
      <c r="H4190" s="76"/>
      <c r="I4190" s="76" t="s">
        <v>472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296</v>
      </c>
      <c r="F4191" s="77">
        <v>41730</v>
      </c>
      <c r="G4191" s="76"/>
      <c r="H4191" s="76" t="s">
        <v>3408</v>
      </c>
      <c r="I4191" s="76" t="s">
        <v>463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296</v>
      </c>
      <c r="F4192" s="77">
        <v>41730</v>
      </c>
      <c r="G4192" s="76"/>
      <c r="H4192" s="76" t="s">
        <v>3649</v>
      </c>
      <c r="I4192" s="76" t="s">
        <v>3729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296</v>
      </c>
      <c r="F4193" s="77">
        <v>41744</v>
      </c>
      <c r="G4193" s="76"/>
      <c r="H4193" s="76" t="s">
        <v>3408</v>
      </c>
      <c r="I4193" s="76" t="s">
        <v>463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285</v>
      </c>
      <c r="F4194" s="77">
        <v>41759</v>
      </c>
      <c r="G4194" s="76" t="s">
        <v>471</v>
      </c>
      <c r="H4194" s="76"/>
      <c r="I4194" s="76" t="s">
        <v>470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285</v>
      </c>
      <c r="F4195" s="77">
        <v>41760</v>
      </c>
      <c r="G4195" s="76" t="s">
        <v>1133</v>
      </c>
      <c r="H4195" s="76"/>
      <c r="I4195" s="76" t="s">
        <v>1132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446</v>
      </c>
      <c r="F4196" s="77">
        <v>41766</v>
      </c>
      <c r="G4196" s="76"/>
      <c r="H4196" s="76" t="s">
        <v>2473</v>
      </c>
      <c r="I4196" s="76" t="s">
        <v>3728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296</v>
      </c>
      <c r="F4197" s="77">
        <v>41786</v>
      </c>
      <c r="G4197" s="76"/>
      <c r="H4197" s="76" t="s">
        <v>323</v>
      </c>
      <c r="I4197" s="76" t="s">
        <v>3727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637</v>
      </c>
      <c r="F4198" s="77">
        <v>41787</v>
      </c>
      <c r="G4198" s="76"/>
      <c r="H4198" s="76" t="s">
        <v>1175</v>
      </c>
      <c r="I4198" s="76" t="s">
        <v>962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285</v>
      </c>
      <c r="F4199" s="77">
        <v>41790</v>
      </c>
      <c r="G4199" s="76" t="s">
        <v>570</v>
      </c>
      <c r="H4199" s="76"/>
      <c r="I4199" s="76" t="s">
        <v>569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296</v>
      </c>
      <c r="F4200" s="77">
        <v>41806</v>
      </c>
      <c r="G4200" s="76"/>
      <c r="H4200" s="76" t="s">
        <v>3408</v>
      </c>
      <c r="I4200" s="76" t="s">
        <v>3726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296</v>
      </c>
      <c r="F4201" s="77">
        <v>41820</v>
      </c>
      <c r="G4201" s="76"/>
      <c r="H4201" s="76" t="s">
        <v>323</v>
      </c>
      <c r="I4201" s="76" t="s">
        <v>860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285</v>
      </c>
      <c r="F4202" s="77">
        <v>41820</v>
      </c>
      <c r="G4202" s="76" t="s">
        <v>769</v>
      </c>
      <c r="H4202" s="76"/>
      <c r="I4202" s="76" t="s">
        <v>768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285</v>
      </c>
      <c r="F4203" s="77">
        <v>41820</v>
      </c>
      <c r="G4203" s="76" t="s">
        <v>3725</v>
      </c>
      <c r="H4203" s="76"/>
      <c r="I4203" s="76" t="s">
        <v>3724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285</v>
      </c>
      <c r="F4204" s="77">
        <v>41820</v>
      </c>
      <c r="G4204" s="76" t="s">
        <v>1368</v>
      </c>
      <c r="H4204" s="76"/>
      <c r="I4204" s="76" t="s">
        <v>3723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296</v>
      </c>
      <c r="F4205" s="77">
        <v>41827</v>
      </c>
      <c r="G4205" s="76"/>
      <c r="H4205" s="76" t="s">
        <v>3408</v>
      </c>
      <c r="I4205" s="76" t="s">
        <v>463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296</v>
      </c>
      <c r="F4206" s="77">
        <v>41841</v>
      </c>
      <c r="G4206" s="76"/>
      <c r="H4206" s="76" t="s">
        <v>3722</v>
      </c>
      <c r="I4206" s="76" t="s">
        <v>3721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637</v>
      </c>
      <c r="F4207" s="77">
        <v>41845</v>
      </c>
      <c r="G4207" s="76"/>
      <c r="H4207" s="76" t="s">
        <v>233</v>
      </c>
      <c r="I4207" s="76" t="s">
        <v>962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285</v>
      </c>
      <c r="F4208" s="77">
        <v>41851</v>
      </c>
      <c r="G4208" s="76" t="s">
        <v>469</v>
      </c>
      <c r="H4208" s="76"/>
      <c r="I4208" s="76" t="s">
        <v>468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637</v>
      </c>
      <c r="F4209" s="77">
        <v>41856</v>
      </c>
      <c r="G4209" s="76"/>
      <c r="H4209" s="76" t="s">
        <v>3720</v>
      </c>
      <c r="I4209" s="76" t="s">
        <v>962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637</v>
      </c>
      <c r="F4210" s="77">
        <v>41880</v>
      </c>
      <c r="G4210" s="76"/>
      <c r="H4210" s="76"/>
      <c r="I4210" s="76" t="s">
        <v>3719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285</v>
      </c>
      <c r="F4211" s="77">
        <v>41882</v>
      </c>
      <c r="G4211" s="76" t="s">
        <v>467</v>
      </c>
      <c r="H4211" s="76"/>
      <c r="I4211" s="76" t="s">
        <v>466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296</v>
      </c>
      <c r="F4212" s="77">
        <v>41884</v>
      </c>
      <c r="G4212" s="76"/>
      <c r="H4212" s="76" t="s">
        <v>3408</v>
      </c>
      <c r="I4212" s="76" t="s">
        <v>3718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285</v>
      </c>
      <c r="F4213" s="77">
        <v>41885</v>
      </c>
      <c r="G4213" s="76" t="s">
        <v>3717</v>
      </c>
      <c r="H4213" s="76" t="s">
        <v>3665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296</v>
      </c>
      <c r="F4214" s="77">
        <v>41894</v>
      </c>
      <c r="G4214" s="76"/>
      <c r="H4214" s="76" t="s">
        <v>3408</v>
      </c>
      <c r="I4214" s="76" t="s">
        <v>3716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285</v>
      </c>
      <c r="F4215" s="77">
        <v>41912</v>
      </c>
      <c r="G4215" s="76" t="s">
        <v>287</v>
      </c>
      <c r="H4215" s="76"/>
      <c r="I4215" s="76" t="s">
        <v>286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637</v>
      </c>
      <c r="F4216" s="77">
        <v>41918</v>
      </c>
      <c r="G4216" s="76"/>
      <c r="H4216" s="76" t="s">
        <v>247</v>
      </c>
      <c r="I4216" s="76" t="s">
        <v>962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637</v>
      </c>
      <c r="F4217" s="77">
        <v>41918</v>
      </c>
      <c r="G4217" s="76"/>
      <c r="H4217" s="76" t="s">
        <v>3715</v>
      </c>
      <c r="I4217" s="76" t="s">
        <v>962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296</v>
      </c>
      <c r="F4218" s="77">
        <v>41925</v>
      </c>
      <c r="G4218" s="76"/>
      <c r="H4218" s="76" t="s">
        <v>3408</v>
      </c>
      <c r="I4218" s="76" t="s">
        <v>3714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285</v>
      </c>
      <c r="F4219" s="77">
        <v>41943</v>
      </c>
      <c r="G4219" s="76" t="s">
        <v>465</v>
      </c>
      <c r="H4219" s="76"/>
      <c r="I4219" s="76" t="s">
        <v>464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296</v>
      </c>
      <c r="F4220" s="77">
        <v>41953</v>
      </c>
      <c r="G4220" s="76"/>
      <c r="H4220" s="76" t="s">
        <v>3649</v>
      </c>
      <c r="I4220" s="76" t="s">
        <v>3713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296</v>
      </c>
      <c r="F4221" s="77">
        <v>41953</v>
      </c>
      <c r="G4221" s="76"/>
      <c r="H4221" s="76" t="s">
        <v>3408</v>
      </c>
      <c r="I4221" s="76" t="s">
        <v>3712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285</v>
      </c>
      <c r="F4222" s="77">
        <v>41973</v>
      </c>
      <c r="G4222" s="76" t="s">
        <v>462</v>
      </c>
      <c r="H4222" s="76"/>
      <c r="I4222" s="76" t="s">
        <v>461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285</v>
      </c>
      <c r="F4223" s="77">
        <v>41974</v>
      </c>
      <c r="G4223" s="76" t="s">
        <v>3711</v>
      </c>
      <c r="H4223" s="76" t="s">
        <v>3665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637</v>
      </c>
      <c r="F4224" s="77">
        <v>41976</v>
      </c>
      <c r="G4224" s="76" t="s">
        <v>3710</v>
      </c>
      <c r="H4224" s="76"/>
      <c r="I4224" s="76" t="s">
        <v>3709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285</v>
      </c>
      <c r="F4225" s="77">
        <v>42004</v>
      </c>
      <c r="G4225" s="76" t="s">
        <v>460</v>
      </c>
      <c r="H4225" s="76"/>
      <c r="I4225" s="76" t="s">
        <v>459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296</v>
      </c>
      <c r="F4226" s="77">
        <v>42004</v>
      </c>
      <c r="G4226" s="76"/>
      <c r="H4226" s="76" t="s">
        <v>3408</v>
      </c>
      <c r="I4226" s="76" t="s">
        <v>3708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296</v>
      </c>
      <c r="F4227" s="77">
        <v>42030</v>
      </c>
      <c r="G4227" s="76"/>
      <c r="H4227" s="76" t="s">
        <v>3408</v>
      </c>
      <c r="I4227" s="76" t="s">
        <v>3707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285</v>
      </c>
      <c r="F4228" s="77">
        <v>42035</v>
      </c>
      <c r="G4228" s="76" t="s">
        <v>754</v>
      </c>
      <c r="H4228" s="76"/>
      <c r="I4228" s="76" t="s">
        <v>753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296</v>
      </c>
      <c r="F4229" s="77">
        <v>42037</v>
      </c>
      <c r="G4229" s="76"/>
      <c r="H4229" s="76" t="s">
        <v>3408</v>
      </c>
      <c r="I4229" s="76" t="s">
        <v>3706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285</v>
      </c>
      <c r="F4230" s="77">
        <v>42051</v>
      </c>
      <c r="G4230" s="76" t="s">
        <v>3705</v>
      </c>
      <c r="H4230" s="76" t="s">
        <v>1416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637</v>
      </c>
      <c r="F4231" s="77">
        <v>42053</v>
      </c>
      <c r="G4231" s="76"/>
      <c r="H4231" s="76" t="s">
        <v>3665</v>
      </c>
      <c r="I4231" s="76" t="s">
        <v>962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637</v>
      </c>
      <c r="F4232" s="77">
        <v>42053</v>
      </c>
      <c r="G4232" s="76"/>
      <c r="H4232" s="76"/>
      <c r="I4232" s="76" t="s">
        <v>3704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637</v>
      </c>
      <c r="F4233" s="77">
        <v>42054</v>
      </c>
      <c r="G4233" s="76"/>
      <c r="H4233" s="76" t="s">
        <v>233</v>
      </c>
      <c r="I4233" s="76" t="s">
        <v>962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637</v>
      </c>
      <c r="F4234" s="77">
        <v>42054</v>
      </c>
      <c r="G4234" s="76"/>
      <c r="H4234" s="76"/>
      <c r="I4234" s="76" t="s">
        <v>2924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296</v>
      </c>
      <c r="F4235" s="77">
        <v>42058</v>
      </c>
      <c r="G4235" s="76"/>
      <c r="H4235" s="76" t="s">
        <v>3408</v>
      </c>
      <c r="I4235" s="76" t="s">
        <v>3703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637</v>
      </c>
      <c r="F4236" s="77">
        <v>42059</v>
      </c>
      <c r="G4236" s="76"/>
      <c r="H4236" s="76" t="s">
        <v>2071</v>
      </c>
      <c r="I4236" s="76" t="s">
        <v>962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637</v>
      </c>
      <c r="F4237" s="77">
        <v>42059</v>
      </c>
      <c r="G4237" s="76"/>
      <c r="H4237" s="76"/>
      <c r="I4237" s="76" t="s">
        <v>3702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285</v>
      </c>
      <c r="F4238" s="77">
        <v>42063</v>
      </c>
      <c r="G4238" s="76" t="s">
        <v>457</v>
      </c>
      <c r="H4238" s="76"/>
      <c r="I4238" s="76" t="s">
        <v>456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285</v>
      </c>
      <c r="F4239" s="77">
        <v>42067</v>
      </c>
      <c r="G4239" s="76" t="s">
        <v>3701</v>
      </c>
      <c r="H4239" s="76" t="s">
        <v>3665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296</v>
      </c>
      <c r="F4240" s="77">
        <v>42079</v>
      </c>
      <c r="G4240" s="76"/>
      <c r="H4240" s="76" t="s">
        <v>3408</v>
      </c>
      <c r="I4240" s="76" t="s">
        <v>3651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296</v>
      </c>
      <c r="F4241" s="77">
        <v>42079</v>
      </c>
      <c r="G4241" s="76"/>
      <c r="H4241" s="76" t="s">
        <v>3411</v>
      </c>
      <c r="I4241" s="76" t="s">
        <v>3700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296</v>
      </c>
      <c r="F4242" s="77">
        <v>42086</v>
      </c>
      <c r="G4242" s="76"/>
      <c r="H4242" s="76" t="s">
        <v>3649</v>
      </c>
      <c r="I4242" s="76" t="s">
        <v>1214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285</v>
      </c>
      <c r="F4243" s="77">
        <v>42124</v>
      </c>
      <c r="G4243" s="76" t="s">
        <v>448</v>
      </c>
      <c r="H4243" s="76"/>
      <c r="I4243" s="76" t="s">
        <v>447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296</v>
      </c>
      <c r="F4244" s="77">
        <v>42128</v>
      </c>
      <c r="G4244" s="76"/>
      <c r="H4244" s="76" t="s">
        <v>3408</v>
      </c>
      <c r="I4244" s="76" t="s">
        <v>3699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637</v>
      </c>
      <c r="F4245" s="77">
        <v>42132</v>
      </c>
      <c r="G4245" s="76"/>
      <c r="H4245" s="76" t="s">
        <v>3698</v>
      </c>
      <c r="I4245" s="76" t="s">
        <v>859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637</v>
      </c>
      <c r="F4246" s="77">
        <v>42132</v>
      </c>
      <c r="G4246" s="76"/>
      <c r="H4246" s="76"/>
      <c r="I4246" s="76" t="s">
        <v>681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637</v>
      </c>
      <c r="F4247" s="77">
        <v>42150</v>
      </c>
      <c r="G4247" s="76"/>
      <c r="H4247" s="76" t="s">
        <v>3697</v>
      </c>
      <c r="I4247" s="76" t="s">
        <v>859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637</v>
      </c>
      <c r="F4248" s="77">
        <v>42150</v>
      </c>
      <c r="G4248" s="76"/>
      <c r="H4248" s="76"/>
      <c r="I4248" s="76" t="s">
        <v>681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285</v>
      </c>
      <c r="F4249" s="77">
        <v>42155</v>
      </c>
      <c r="G4249" s="76" t="s">
        <v>752</v>
      </c>
      <c r="H4249" s="76"/>
      <c r="I4249" s="76" t="s">
        <v>751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296</v>
      </c>
      <c r="F4250" s="77">
        <v>42158</v>
      </c>
      <c r="G4250" s="76"/>
      <c r="H4250" s="76" t="s">
        <v>3408</v>
      </c>
      <c r="I4250" s="76" t="s">
        <v>3696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285</v>
      </c>
      <c r="F4251" s="77">
        <v>42185</v>
      </c>
      <c r="G4251" s="76" t="s">
        <v>443</v>
      </c>
      <c r="H4251" s="76"/>
      <c r="I4251" s="76" t="s">
        <v>442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285</v>
      </c>
      <c r="F4252" s="77">
        <v>42205</v>
      </c>
      <c r="G4252" s="76" t="s">
        <v>3695</v>
      </c>
      <c r="H4252" s="76" t="s">
        <v>3665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637</v>
      </c>
      <c r="F4253" s="77">
        <v>42212</v>
      </c>
      <c r="G4253" s="76"/>
      <c r="H4253" s="76" t="s">
        <v>2878</v>
      </c>
      <c r="I4253" s="76" t="s">
        <v>2101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637</v>
      </c>
      <c r="F4254" s="77">
        <v>42212</v>
      </c>
      <c r="G4254" s="76"/>
      <c r="H4254" s="76"/>
      <c r="I4254" s="76" t="s">
        <v>681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285</v>
      </c>
      <c r="F4255" s="77">
        <v>42216</v>
      </c>
      <c r="G4255" s="76" t="s">
        <v>927</v>
      </c>
      <c r="H4255" s="76"/>
      <c r="I4255" s="76" t="s">
        <v>926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637</v>
      </c>
      <c r="F4256" s="77">
        <v>42230</v>
      </c>
      <c r="G4256" s="76"/>
      <c r="H4256" s="76" t="s">
        <v>3694</v>
      </c>
      <c r="I4256" s="76" t="s">
        <v>1516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637</v>
      </c>
      <c r="F4257" s="77">
        <v>42230</v>
      </c>
      <c r="G4257" s="76"/>
      <c r="H4257" s="76"/>
      <c r="I4257" s="76" t="s">
        <v>681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296</v>
      </c>
      <c r="F4258" s="77">
        <v>42233</v>
      </c>
      <c r="G4258" s="76"/>
      <c r="H4258" s="76" t="s">
        <v>3408</v>
      </c>
      <c r="I4258" s="76" t="s">
        <v>3693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296</v>
      </c>
      <c r="F4259" s="77">
        <v>42233</v>
      </c>
      <c r="G4259" s="76"/>
      <c r="H4259" s="76" t="s">
        <v>3408</v>
      </c>
      <c r="I4259" s="76" t="s">
        <v>1586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285</v>
      </c>
      <c r="F4260" s="77">
        <v>42236</v>
      </c>
      <c r="G4260" s="76" t="s">
        <v>3692</v>
      </c>
      <c r="H4260" s="76" t="s">
        <v>3665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296</v>
      </c>
      <c r="F4261" s="77">
        <v>42247</v>
      </c>
      <c r="G4261" s="76"/>
      <c r="H4261" s="76" t="s">
        <v>3408</v>
      </c>
      <c r="I4261" s="76" t="s">
        <v>1214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285</v>
      </c>
      <c r="F4262" s="77">
        <v>42247</v>
      </c>
      <c r="G4262" s="76" t="s">
        <v>440</v>
      </c>
      <c r="H4262" s="76"/>
      <c r="I4262" s="76" t="s">
        <v>439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296</v>
      </c>
      <c r="F4263" s="77">
        <v>42261</v>
      </c>
      <c r="G4263" s="76"/>
      <c r="H4263" s="76" t="s">
        <v>3408</v>
      </c>
      <c r="I4263" s="76" t="s">
        <v>3691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285</v>
      </c>
      <c r="F4264" s="77">
        <v>42264</v>
      </c>
      <c r="G4264" s="76" t="s">
        <v>2167</v>
      </c>
      <c r="H4264" s="76"/>
      <c r="I4264" s="76" t="s">
        <v>2166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285</v>
      </c>
      <c r="F4265" s="77">
        <v>42277</v>
      </c>
      <c r="G4265" s="76" t="s">
        <v>438</v>
      </c>
      <c r="H4265" s="76"/>
      <c r="I4265" s="76" t="s">
        <v>437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296</v>
      </c>
      <c r="F4266" s="77">
        <v>42278</v>
      </c>
      <c r="G4266" s="76"/>
      <c r="H4266" s="76" t="s">
        <v>3653</v>
      </c>
      <c r="I4266" s="76" t="s">
        <v>3690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296</v>
      </c>
      <c r="F4267" s="77">
        <v>42278</v>
      </c>
      <c r="G4267" s="76"/>
      <c r="H4267" s="76" t="s">
        <v>3649</v>
      </c>
      <c r="I4267" s="76" t="s">
        <v>3689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296</v>
      </c>
      <c r="F4268" s="77">
        <v>42282</v>
      </c>
      <c r="G4268" s="76"/>
      <c r="H4268" s="76" t="s">
        <v>3408</v>
      </c>
      <c r="I4268" s="76" t="s">
        <v>3687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285</v>
      </c>
      <c r="F4269" s="77">
        <v>42282</v>
      </c>
      <c r="G4269" s="76" t="s">
        <v>1131</v>
      </c>
      <c r="H4269" s="76"/>
      <c r="I4269" s="76" t="s">
        <v>1130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296</v>
      </c>
      <c r="F4270" s="77">
        <v>42290</v>
      </c>
      <c r="G4270" s="76"/>
      <c r="H4270" s="76" t="s">
        <v>3685</v>
      </c>
      <c r="I4270" s="76" t="s">
        <v>3688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296</v>
      </c>
      <c r="F4271" s="77">
        <v>42290</v>
      </c>
      <c r="G4271" s="76"/>
      <c r="H4271" s="76" t="s">
        <v>3411</v>
      </c>
      <c r="I4271" s="76" t="s">
        <v>3687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285</v>
      </c>
      <c r="F4272" s="77">
        <v>42297</v>
      </c>
      <c r="G4272" s="76" t="s">
        <v>3686</v>
      </c>
      <c r="H4272" s="76" t="s">
        <v>3665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285</v>
      </c>
      <c r="F4273" s="77">
        <v>42308</v>
      </c>
      <c r="G4273" s="76" t="s">
        <v>436</v>
      </c>
      <c r="H4273" s="76"/>
      <c r="I4273" s="76" t="s">
        <v>435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296</v>
      </c>
      <c r="F4274" s="77">
        <v>42317</v>
      </c>
      <c r="G4274" s="76"/>
      <c r="H4274" s="76" t="s">
        <v>3685</v>
      </c>
      <c r="I4274" s="76" t="s">
        <v>3684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296</v>
      </c>
      <c r="F4275" s="77">
        <v>42325</v>
      </c>
      <c r="G4275" s="76"/>
      <c r="H4275" s="76" t="s">
        <v>3408</v>
      </c>
      <c r="I4275" s="76" t="s">
        <v>3683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637</v>
      </c>
      <c r="F4276" s="77">
        <v>42333</v>
      </c>
      <c r="G4276" s="76" t="s">
        <v>3682</v>
      </c>
      <c r="H4276" s="76" t="s">
        <v>3673</v>
      </c>
      <c r="I4276" s="76" t="s">
        <v>3681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296</v>
      </c>
      <c r="F4277" s="77">
        <v>42338</v>
      </c>
      <c r="G4277" s="76"/>
      <c r="H4277" s="76" t="s">
        <v>323</v>
      </c>
      <c r="I4277" s="76" t="s">
        <v>3680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285</v>
      </c>
      <c r="F4278" s="77">
        <v>42338</v>
      </c>
      <c r="G4278" s="76" t="s">
        <v>434</v>
      </c>
      <c r="H4278" s="76"/>
      <c r="I4278" s="76" t="s">
        <v>433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296</v>
      </c>
      <c r="F4279" s="77">
        <v>42341</v>
      </c>
      <c r="G4279" s="76"/>
      <c r="H4279" s="76" t="s">
        <v>3408</v>
      </c>
      <c r="I4279" s="76" t="s">
        <v>3652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296</v>
      </c>
      <c r="F4280" s="77">
        <v>42383</v>
      </c>
      <c r="G4280" s="76"/>
      <c r="H4280" s="76" t="s">
        <v>3679</v>
      </c>
      <c r="I4280" s="76" t="s">
        <v>3678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285</v>
      </c>
      <c r="F4281" s="77">
        <v>42388</v>
      </c>
      <c r="G4281" s="76" t="s">
        <v>3677</v>
      </c>
      <c r="H4281" s="76" t="s">
        <v>3665</v>
      </c>
      <c r="I4281" s="76" t="s">
        <v>1429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285</v>
      </c>
      <c r="F4282" s="77">
        <v>42394</v>
      </c>
      <c r="G4282" s="76" t="s">
        <v>3676</v>
      </c>
      <c r="H4282" s="76"/>
      <c r="I4282" s="76" t="s">
        <v>3675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285</v>
      </c>
      <c r="F4283" s="77">
        <v>42394</v>
      </c>
      <c r="G4283" s="76" t="s">
        <v>1127</v>
      </c>
      <c r="H4283" s="76"/>
      <c r="I4283" s="76" t="s">
        <v>1126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637</v>
      </c>
      <c r="F4284" s="77">
        <v>42425</v>
      </c>
      <c r="G4284" s="76" t="s">
        <v>3674</v>
      </c>
      <c r="H4284" s="76" t="s">
        <v>3673</v>
      </c>
      <c r="I4284" s="76" t="s">
        <v>3672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285</v>
      </c>
      <c r="F4285" s="77">
        <v>42429</v>
      </c>
      <c r="G4285" s="76" t="s">
        <v>427</v>
      </c>
      <c r="H4285" s="76"/>
      <c r="I4285" s="76" t="s">
        <v>394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296</v>
      </c>
      <c r="F4286" s="77">
        <v>42439</v>
      </c>
      <c r="G4286" s="76"/>
      <c r="H4286" s="76" t="s">
        <v>3408</v>
      </c>
      <c r="I4286" s="76" t="s">
        <v>3671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285</v>
      </c>
      <c r="F4287" s="77">
        <v>42439</v>
      </c>
      <c r="G4287" s="76" t="s">
        <v>1417</v>
      </c>
      <c r="H4287" s="76" t="s">
        <v>1416</v>
      </c>
      <c r="I4287" s="76" t="s">
        <v>1415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296</v>
      </c>
      <c r="F4288" s="77">
        <v>42450</v>
      </c>
      <c r="G4288" s="76"/>
      <c r="H4288" s="76" t="s">
        <v>3408</v>
      </c>
      <c r="I4288" s="76" t="s">
        <v>3670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296</v>
      </c>
      <c r="F4289" s="77">
        <v>42457</v>
      </c>
      <c r="G4289" s="76"/>
      <c r="H4289" s="76" t="s">
        <v>3408</v>
      </c>
      <c r="I4289" s="76" t="s">
        <v>3669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285</v>
      </c>
      <c r="F4290" s="77">
        <v>42460</v>
      </c>
      <c r="G4290" s="76" t="s">
        <v>426</v>
      </c>
      <c r="H4290" s="76"/>
      <c r="I4290" s="76" t="s">
        <v>425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296</v>
      </c>
      <c r="F4291" s="77">
        <v>42467</v>
      </c>
      <c r="G4291" s="76"/>
      <c r="H4291" s="76" t="s">
        <v>3653</v>
      </c>
      <c r="I4291" s="76" t="s">
        <v>3668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637</v>
      </c>
      <c r="F4292" s="77">
        <v>42468</v>
      </c>
      <c r="G4292" s="76"/>
      <c r="H4292" s="76" t="s">
        <v>2071</v>
      </c>
      <c r="I4292" s="76" t="s">
        <v>2389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637</v>
      </c>
      <c r="F4293" s="77">
        <v>42468</v>
      </c>
      <c r="G4293" s="76"/>
      <c r="H4293" s="76"/>
      <c r="I4293" s="76" t="s">
        <v>681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285</v>
      </c>
      <c r="F4294" s="77">
        <v>42490</v>
      </c>
      <c r="G4294" s="76" t="s">
        <v>423</v>
      </c>
      <c r="H4294" s="76"/>
      <c r="I4294" s="76" t="s">
        <v>422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296</v>
      </c>
      <c r="F4295" s="77">
        <v>42492</v>
      </c>
      <c r="G4295" s="76"/>
      <c r="H4295" s="76" t="s">
        <v>3653</v>
      </c>
      <c r="I4295" s="76" t="s">
        <v>3667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285</v>
      </c>
      <c r="F4296" s="77">
        <v>42492</v>
      </c>
      <c r="G4296" s="76" t="s">
        <v>3666</v>
      </c>
      <c r="H4296" s="76" t="s">
        <v>3665</v>
      </c>
      <c r="I4296" s="76" t="s">
        <v>2751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296</v>
      </c>
      <c r="F4297" s="77">
        <v>42495</v>
      </c>
      <c r="G4297" s="76"/>
      <c r="H4297" s="76" t="s">
        <v>3408</v>
      </c>
      <c r="I4297" s="76" t="s">
        <v>3664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285</v>
      </c>
      <c r="F4298" s="77">
        <v>42521</v>
      </c>
      <c r="G4298" s="76" t="s">
        <v>420</v>
      </c>
      <c r="H4298" s="76"/>
      <c r="I4298" s="76" t="s">
        <v>419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296</v>
      </c>
      <c r="F4299" s="77">
        <v>42527</v>
      </c>
      <c r="G4299" s="76"/>
      <c r="H4299" s="76" t="s">
        <v>3411</v>
      </c>
      <c r="I4299" s="76" t="s">
        <v>3663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285</v>
      </c>
      <c r="F4300" s="77">
        <v>42551</v>
      </c>
      <c r="G4300" s="76" t="s">
        <v>418</v>
      </c>
      <c r="H4300" s="76"/>
      <c r="I4300" s="76" t="s">
        <v>417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296</v>
      </c>
      <c r="F4301" s="77">
        <v>42569</v>
      </c>
      <c r="G4301" s="76"/>
      <c r="H4301" s="76" t="s">
        <v>3408</v>
      </c>
      <c r="I4301" s="76" t="s">
        <v>3662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637</v>
      </c>
      <c r="F4302" s="77">
        <v>42576</v>
      </c>
      <c r="G4302" s="76"/>
      <c r="H4302" s="76" t="s">
        <v>3661</v>
      </c>
      <c r="I4302" s="76" t="s">
        <v>857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637</v>
      </c>
      <c r="F4303" s="77">
        <v>42576</v>
      </c>
      <c r="G4303" s="76"/>
      <c r="H4303" s="76"/>
      <c r="I4303" s="76" t="s">
        <v>681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296</v>
      </c>
      <c r="F4304" s="77">
        <v>42576</v>
      </c>
      <c r="G4304" s="76"/>
      <c r="H4304" s="76" t="s">
        <v>3408</v>
      </c>
      <c r="I4304" s="76" t="s">
        <v>1122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296</v>
      </c>
      <c r="F4305" s="77">
        <v>42576</v>
      </c>
      <c r="G4305" s="76"/>
      <c r="H4305" s="76" t="s">
        <v>3408</v>
      </c>
      <c r="I4305" s="76" t="s">
        <v>1216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285</v>
      </c>
      <c r="F4306" s="77">
        <v>42582</v>
      </c>
      <c r="G4306" s="76" t="s">
        <v>415</v>
      </c>
      <c r="H4306" s="76"/>
      <c r="I4306" s="76" t="s">
        <v>414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296</v>
      </c>
      <c r="F4307" s="77">
        <v>42583</v>
      </c>
      <c r="G4307" s="76"/>
      <c r="H4307" s="76" t="s">
        <v>3408</v>
      </c>
      <c r="I4307" s="76" t="s">
        <v>1122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296</v>
      </c>
      <c r="F4308" s="77">
        <v>42597</v>
      </c>
      <c r="G4308" s="76"/>
      <c r="H4308" s="76" t="s">
        <v>3411</v>
      </c>
      <c r="I4308" s="76" t="s">
        <v>3660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296</v>
      </c>
      <c r="F4309" s="77">
        <v>42597</v>
      </c>
      <c r="G4309" s="76"/>
      <c r="H4309" s="76" t="s">
        <v>3649</v>
      </c>
      <c r="I4309" s="76" t="s">
        <v>1214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296</v>
      </c>
      <c r="F4310" s="77">
        <v>42604</v>
      </c>
      <c r="G4310" s="76"/>
      <c r="H4310" s="76" t="s">
        <v>3653</v>
      </c>
      <c r="I4310" s="76" t="s">
        <v>3659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296</v>
      </c>
      <c r="F4311" s="77">
        <v>42604</v>
      </c>
      <c r="G4311" s="76" t="s">
        <v>610</v>
      </c>
      <c r="H4311" s="76" t="s">
        <v>2048</v>
      </c>
      <c r="I4311" s="76" t="s">
        <v>2047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296</v>
      </c>
      <c r="F4312" s="77">
        <v>42605</v>
      </c>
      <c r="G4312" s="76"/>
      <c r="H4312" s="76" t="s">
        <v>3649</v>
      </c>
      <c r="I4312" s="76" t="s">
        <v>3658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285</v>
      </c>
      <c r="F4313" s="77">
        <v>42613</v>
      </c>
      <c r="G4313" s="76" t="s">
        <v>413</v>
      </c>
      <c r="H4313" s="76"/>
      <c r="I4313" s="76" t="s">
        <v>412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296</v>
      </c>
      <c r="F4314" s="77">
        <v>42619</v>
      </c>
      <c r="G4314" s="76"/>
      <c r="H4314" s="76" t="s">
        <v>3656</v>
      </c>
      <c r="I4314" s="76" t="s">
        <v>3657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296</v>
      </c>
      <c r="F4315" s="77">
        <v>42619</v>
      </c>
      <c r="G4315" s="76"/>
      <c r="H4315" s="76" t="s">
        <v>3656</v>
      </c>
      <c r="I4315" s="76" t="s">
        <v>3655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285</v>
      </c>
      <c r="F4316" s="77">
        <v>42643</v>
      </c>
      <c r="G4316" s="76" t="s">
        <v>409</v>
      </c>
      <c r="H4316" s="76"/>
      <c r="I4316" s="76" t="s">
        <v>408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296</v>
      </c>
      <c r="F4317" s="77">
        <v>42663</v>
      </c>
      <c r="G4317" s="76"/>
      <c r="H4317" s="76" t="s">
        <v>3408</v>
      </c>
      <c r="I4317" s="76" t="s">
        <v>3654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285</v>
      </c>
      <c r="F4318" s="77">
        <v>42675</v>
      </c>
      <c r="G4318" s="76" t="s">
        <v>406</v>
      </c>
      <c r="H4318" s="76"/>
      <c r="I4318" s="76" t="s">
        <v>405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637</v>
      </c>
      <c r="F4319" s="77">
        <v>42676</v>
      </c>
      <c r="G4319" s="76"/>
      <c r="H4319" s="76" t="s">
        <v>247</v>
      </c>
      <c r="I4319" s="76" t="s">
        <v>2802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637</v>
      </c>
      <c r="F4320" s="77">
        <v>42676</v>
      </c>
      <c r="G4320" s="76"/>
      <c r="H4320" s="76"/>
      <c r="I4320" s="76" t="s">
        <v>681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296</v>
      </c>
      <c r="F4321" s="77">
        <v>42682</v>
      </c>
      <c r="G4321" s="76"/>
      <c r="H4321" s="76" t="s">
        <v>3653</v>
      </c>
      <c r="I4321" s="76" t="s">
        <v>3652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285</v>
      </c>
      <c r="F4322" s="77">
        <v>42704</v>
      </c>
      <c r="G4322" s="76" t="s">
        <v>807</v>
      </c>
      <c r="H4322" s="76"/>
      <c r="I4322" s="76" t="s">
        <v>806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285</v>
      </c>
      <c r="F4323" s="77">
        <v>42735</v>
      </c>
      <c r="G4323" s="76" t="s">
        <v>402</v>
      </c>
      <c r="H4323" s="76"/>
      <c r="I4323" s="76" t="s">
        <v>401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296</v>
      </c>
      <c r="F4324" s="77">
        <v>42738</v>
      </c>
      <c r="G4324" s="76"/>
      <c r="H4324" s="76" t="s">
        <v>3408</v>
      </c>
      <c r="I4324" s="76" t="s">
        <v>2319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296</v>
      </c>
      <c r="F4325" s="77">
        <v>42738</v>
      </c>
      <c r="G4325" s="76"/>
      <c r="H4325" s="76" t="s">
        <v>3408</v>
      </c>
      <c r="I4325" s="76" t="s">
        <v>3651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296</v>
      </c>
      <c r="F4326" s="77">
        <v>42740</v>
      </c>
      <c r="G4326" s="76"/>
      <c r="H4326" s="76" t="s">
        <v>3649</v>
      </c>
      <c r="I4326" s="76" t="s">
        <v>3650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637</v>
      </c>
      <c r="F4327" s="77">
        <v>42744</v>
      </c>
      <c r="G4327" s="76"/>
      <c r="H4327" s="76" t="s">
        <v>1416</v>
      </c>
      <c r="I4327" s="76" t="s">
        <v>857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285</v>
      </c>
      <c r="F4328" s="77">
        <v>42766</v>
      </c>
      <c r="G4328" s="76" t="s">
        <v>398</v>
      </c>
      <c r="H4328" s="76"/>
      <c r="I4328" s="76" t="s">
        <v>397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285</v>
      </c>
      <c r="F4329" s="77">
        <v>42766</v>
      </c>
      <c r="G4329" s="76" t="s">
        <v>1047</v>
      </c>
      <c r="H4329" s="76"/>
      <c r="I4329" s="76" t="s">
        <v>1046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296</v>
      </c>
      <c r="F4330" s="77">
        <v>42772</v>
      </c>
      <c r="G4330" s="76"/>
      <c r="H4330" s="76" t="s">
        <v>3649</v>
      </c>
      <c r="I4330" s="76" t="s">
        <v>3648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296</v>
      </c>
      <c r="F4331" s="77">
        <v>42787</v>
      </c>
      <c r="G4331" s="76"/>
      <c r="H4331" s="76" t="s">
        <v>3408</v>
      </c>
      <c r="I4331" s="76" t="s">
        <v>424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296</v>
      </c>
      <c r="F4332" s="77">
        <v>42787</v>
      </c>
      <c r="G4332" s="76"/>
      <c r="H4332" s="76" t="s">
        <v>3408</v>
      </c>
      <c r="I4332" s="76" t="s">
        <v>3647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296</v>
      </c>
      <c r="F4333" s="77">
        <v>42793</v>
      </c>
      <c r="G4333" s="76"/>
      <c r="H4333" s="76" t="s">
        <v>3408</v>
      </c>
      <c r="I4333" s="76" t="s">
        <v>1214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296</v>
      </c>
      <c r="F4334" s="77">
        <v>42793</v>
      </c>
      <c r="G4334" s="76"/>
      <c r="H4334" s="76" t="s">
        <v>3408</v>
      </c>
      <c r="I4334" s="76" t="s">
        <v>3646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285</v>
      </c>
      <c r="F4335" s="77">
        <v>42794</v>
      </c>
      <c r="G4335" s="76" t="s">
        <v>395</v>
      </c>
      <c r="H4335" s="76"/>
      <c r="I4335" s="76" t="s">
        <v>394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637</v>
      </c>
      <c r="F4336" s="77">
        <v>42818</v>
      </c>
      <c r="G4336" s="76"/>
      <c r="H4336" s="76" t="s">
        <v>3645</v>
      </c>
      <c r="I4336" s="76" t="s">
        <v>3644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637</v>
      </c>
      <c r="F4337" s="77">
        <v>42818</v>
      </c>
      <c r="G4337" s="76"/>
      <c r="H4337" s="76"/>
      <c r="I4337" s="76" t="s">
        <v>1173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276</v>
      </c>
      <c r="F4338" s="77">
        <v>42825</v>
      </c>
      <c r="G4338" s="76"/>
      <c r="H4338" s="76" t="s">
        <v>1538</v>
      </c>
      <c r="I4338" s="76" t="s">
        <v>3643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276</v>
      </c>
      <c r="F4339" s="77">
        <v>42826</v>
      </c>
      <c r="G4339" s="76"/>
      <c r="H4339" s="76" t="s">
        <v>3430</v>
      </c>
      <c r="I4339" s="76" t="s">
        <v>3638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285</v>
      </c>
      <c r="F4340" s="77">
        <v>42855</v>
      </c>
      <c r="G4340" s="76" t="s">
        <v>388</v>
      </c>
      <c r="H4340" s="76"/>
      <c r="I4340" s="76" t="s">
        <v>387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276</v>
      </c>
      <c r="F4341" s="77">
        <v>42856</v>
      </c>
      <c r="G4341" s="76"/>
      <c r="H4341" s="76" t="s">
        <v>3642</v>
      </c>
      <c r="I4341" s="76" t="s">
        <v>3641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276</v>
      </c>
      <c r="F4342" s="77">
        <v>42857</v>
      </c>
      <c r="G4342" s="76"/>
      <c r="H4342" s="76" t="s">
        <v>3411</v>
      </c>
      <c r="I4342" s="76" t="s">
        <v>3640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276</v>
      </c>
      <c r="F4343" s="77">
        <v>42859</v>
      </c>
      <c r="G4343" s="76"/>
      <c r="H4343" s="76" t="s">
        <v>3408</v>
      </c>
      <c r="I4343" s="76" t="s">
        <v>1214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276</v>
      </c>
      <c r="F4344" s="77">
        <v>42859</v>
      </c>
      <c r="G4344" s="76"/>
      <c r="H4344" s="76" t="s">
        <v>3408</v>
      </c>
      <c r="I4344" s="76" t="s">
        <v>3639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276</v>
      </c>
      <c r="F4345" s="77">
        <v>42865</v>
      </c>
      <c r="G4345" s="76"/>
      <c r="H4345" s="76" t="s">
        <v>3430</v>
      </c>
      <c r="I4345" s="76" t="s">
        <v>3638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637</v>
      </c>
      <c r="F4346" s="77">
        <v>42865</v>
      </c>
      <c r="G4346" s="76"/>
      <c r="H4346" s="76"/>
      <c r="I4346" s="76" t="s">
        <v>3637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637</v>
      </c>
      <c r="F4347" s="77">
        <v>42865</v>
      </c>
      <c r="G4347" s="76"/>
      <c r="H4347" s="76"/>
      <c r="I4347" s="76" t="s">
        <v>1173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276</v>
      </c>
      <c r="F4348" s="77">
        <v>42873</v>
      </c>
      <c r="G4348" s="76"/>
      <c r="H4348" s="76" t="s">
        <v>3408</v>
      </c>
      <c r="I4348" s="76" t="s">
        <v>3636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276</v>
      </c>
      <c r="F4349" s="77">
        <v>42878</v>
      </c>
      <c r="G4349" s="76"/>
      <c r="H4349" s="76" t="s">
        <v>3408</v>
      </c>
      <c r="I4349" s="76" t="s">
        <v>463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276</v>
      </c>
      <c r="F4350" s="77">
        <v>42879</v>
      </c>
      <c r="G4350" s="76"/>
      <c r="H4350" s="76" t="s">
        <v>3473</v>
      </c>
      <c r="I4350" s="76" t="s">
        <v>3635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285</v>
      </c>
      <c r="F4351" s="77">
        <v>42886</v>
      </c>
      <c r="G4351" s="76" t="s">
        <v>680</v>
      </c>
      <c r="H4351" s="76"/>
      <c r="I4351" s="76" t="s">
        <v>679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276</v>
      </c>
      <c r="F4352" s="77">
        <v>42891</v>
      </c>
      <c r="G4352" s="76"/>
      <c r="H4352" s="76" t="s">
        <v>3411</v>
      </c>
      <c r="I4352" s="76" t="s">
        <v>3634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276</v>
      </c>
      <c r="F4353" s="77">
        <v>42917</v>
      </c>
      <c r="G4353" s="76" t="s">
        <v>3633</v>
      </c>
      <c r="H4353" s="76" t="s">
        <v>3632</v>
      </c>
      <c r="I4353" s="76" t="s">
        <v>3631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276</v>
      </c>
      <c r="F4354" s="77">
        <v>42918</v>
      </c>
      <c r="G4354" s="76" t="s">
        <v>3630</v>
      </c>
      <c r="H4354" s="76" t="s">
        <v>3408</v>
      </c>
      <c r="I4354" s="76" t="s">
        <v>3629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276</v>
      </c>
      <c r="F4355" s="77">
        <v>42937</v>
      </c>
      <c r="G4355" s="76" t="s">
        <v>3628</v>
      </c>
      <c r="H4355" s="76" t="s">
        <v>3408</v>
      </c>
      <c r="I4355" s="76" t="s">
        <v>3627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276</v>
      </c>
      <c r="F4356" s="77">
        <v>42939</v>
      </c>
      <c r="G4356" s="76" t="s">
        <v>3626</v>
      </c>
      <c r="H4356" s="76" t="s">
        <v>3408</v>
      </c>
      <c r="I4356" s="76" t="s">
        <v>3625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637</v>
      </c>
      <c r="F4357" s="77">
        <v>42956</v>
      </c>
      <c r="G4357" s="76"/>
      <c r="H4357" s="76"/>
      <c r="I4357" s="76" t="s">
        <v>3624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637</v>
      </c>
      <c r="F4358" s="77">
        <v>42956</v>
      </c>
      <c r="G4358" s="76"/>
      <c r="H4358" s="76"/>
      <c r="I4358" s="76" t="s">
        <v>1173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276</v>
      </c>
      <c r="F4359" s="77">
        <v>42962</v>
      </c>
      <c r="G4359" s="76" t="s">
        <v>3623</v>
      </c>
      <c r="H4359" s="76" t="s">
        <v>2015</v>
      </c>
      <c r="I4359" s="76" t="s">
        <v>2014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276</v>
      </c>
      <c r="F4360" s="77">
        <v>42969</v>
      </c>
      <c r="G4360" s="76" t="s">
        <v>3622</v>
      </c>
      <c r="H4360" s="76" t="s">
        <v>3430</v>
      </c>
      <c r="I4360" s="76" t="s">
        <v>3621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276</v>
      </c>
      <c r="F4361" s="77">
        <v>42972</v>
      </c>
      <c r="G4361" s="76" t="s">
        <v>3620</v>
      </c>
      <c r="H4361" s="76" t="s">
        <v>3408</v>
      </c>
      <c r="I4361" s="76" t="s">
        <v>3619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276</v>
      </c>
      <c r="F4362" s="77">
        <v>42990</v>
      </c>
      <c r="G4362" s="76" t="s">
        <v>3618</v>
      </c>
      <c r="H4362" s="76" t="s">
        <v>1538</v>
      </c>
      <c r="I4362" s="76" t="s">
        <v>3543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276</v>
      </c>
      <c r="F4363" s="77">
        <v>42996</v>
      </c>
      <c r="G4363" s="76" t="s">
        <v>3617</v>
      </c>
      <c r="H4363" s="76" t="s">
        <v>3496</v>
      </c>
      <c r="I4363" s="76" t="s">
        <v>3616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276</v>
      </c>
      <c r="F4364" s="77">
        <v>43005</v>
      </c>
      <c r="G4364" s="76" t="s">
        <v>3615</v>
      </c>
      <c r="H4364" s="76" t="s">
        <v>3408</v>
      </c>
      <c r="I4364" s="76" t="s">
        <v>3614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276</v>
      </c>
      <c r="F4365" s="77">
        <v>43006</v>
      </c>
      <c r="G4365" s="76" t="s">
        <v>3613</v>
      </c>
      <c r="H4365" s="76" t="s">
        <v>3408</v>
      </c>
      <c r="I4365" s="76" t="s">
        <v>3612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276</v>
      </c>
      <c r="F4366" s="77">
        <v>43006</v>
      </c>
      <c r="G4366" s="76" t="s">
        <v>3611</v>
      </c>
      <c r="H4366" s="76" t="s">
        <v>3408</v>
      </c>
      <c r="I4366" s="76" t="s">
        <v>3610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276</v>
      </c>
      <c r="F4367" s="77">
        <v>43008</v>
      </c>
      <c r="G4367" s="76" t="s">
        <v>3609</v>
      </c>
      <c r="H4367" s="76" t="s">
        <v>3600</v>
      </c>
      <c r="I4367" s="76" t="s">
        <v>3608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285</v>
      </c>
      <c r="F4368" s="77">
        <v>43008</v>
      </c>
      <c r="G4368" s="76" t="s">
        <v>380</v>
      </c>
      <c r="H4368" s="76"/>
      <c r="I4368" s="76" t="s">
        <v>379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285</v>
      </c>
      <c r="F4369" s="77">
        <v>43008</v>
      </c>
      <c r="G4369" s="76" t="s">
        <v>380</v>
      </c>
      <c r="H4369" s="76"/>
      <c r="I4369" s="76" t="s">
        <v>379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285</v>
      </c>
      <c r="F4370" s="77">
        <v>43008</v>
      </c>
      <c r="G4370" s="76" t="s">
        <v>380</v>
      </c>
      <c r="H4370" s="76"/>
      <c r="I4370" s="76" t="s">
        <v>379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276</v>
      </c>
      <c r="F4371" s="77">
        <v>43031</v>
      </c>
      <c r="G4371" s="76" t="s">
        <v>3607</v>
      </c>
      <c r="H4371" s="76" t="s">
        <v>3411</v>
      </c>
      <c r="I4371" s="76" t="s">
        <v>3606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276</v>
      </c>
      <c r="F4372" s="77">
        <v>43040</v>
      </c>
      <c r="G4372" s="76" t="s">
        <v>3605</v>
      </c>
      <c r="H4372" s="76" t="s">
        <v>3600</v>
      </c>
      <c r="I4372" s="76" t="s">
        <v>3604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276</v>
      </c>
      <c r="F4373" s="77">
        <v>43072</v>
      </c>
      <c r="G4373" s="76" t="s">
        <v>3603</v>
      </c>
      <c r="H4373" s="76" t="s">
        <v>3408</v>
      </c>
      <c r="I4373" s="76" t="s">
        <v>3602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276</v>
      </c>
      <c r="F4374" s="77">
        <v>43076</v>
      </c>
      <c r="G4374" s="76" t="s">
        <v>3601</v>
      </c>
      <c r="H4374" s="76" t="s">
        <v>3600</v>
      </c>
      <c r="I4374" s="76" t="s">
        <v>3599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276</v>
      </c>
      <c r="F4375" s="77">
        <v>43080</v>
      </c>
      <c r="G4375" s="76" t="s">
        <v>3598</v>
      </c>
      <c r="H4375" s="76" t="s">
        <v>3408</v>
      </c>
      <c r="I4375" s="76" t="s">
        <v>3597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337</v>
      </c>
      <c r="F4376" s="77">
        <v>43108</v>
      </c>
      <c r="G4376" s="76" t="s">
        <v>3596</v>
      </c>
      <c r="H4376" s="76" t="s">
        <v>3549</v>
      </c>
      <c r="I4376" s="76" t="s">
        <v>3595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276</v>
      </c>
      <c r="F4377" s="77">
        <v>43131</v>
      </c>
      <c r="G4377" s="76" t="s">
        <v>3594</v>
      </c>
      <c r="H4377" s="76" t="s">
        <v>3408</v>
      </c>
      <c r="I4377" s="76" t="s">
        <v>3593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637</v>
      </c>
      <c r="F4378" s="77">
        <v>43132</v>
      </c>
      <c r="G4378" s="76"/>
      <c r="H4378" s="76"/>
      <c r="I4378" s="76" t="s">
        <v>3592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637</v>
      </c>
      <c r="F4379" s="77">
        <v>43132</v>
      </c>
      <c r="G4379" s="76"/>
      <c r="H4379" s="76"/>
      <c r="I4379" s="76" t="s">
        <v>3522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276</v>
      </c>
      <c r="F4380" s="77">
        <v>43151</v>
      </c>
      <c r="G4380" s="76" t="s">
        <v>3589</v>
      </c>
      <c r="H4380" s="76" t="s">
        <v>3496</v>
      </c>
      <c r="I4380" s="76" t="s">
        <v>3591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276</v>
      </c>
      <c r="F4381" s="77">
        <v>43151</v>
      </c>
      <c r="G4381" s="76" t="s">
        <v>3589</v>
      </c>
      <c r="H4381" s="76" t="s">
        <v>3496</v>
      </c>
      <c r="I4381" s="76" t="s">
        <v>3590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276</v>
      </c>
      <c r="F4382" s="77">
        <v>43151</v>
      </c>
      <c r="G4382" s="76" t="s">
        <v>3589</v>
      </c>
      <c r="H4382" s="76" t="s">
        <v>3496</v>
      </c>
      <c r="I4382" s="76" t="s">
        <v>3588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276</v>
      </c>
      <c r="F4383" s="77">
        <v>43158</v>
      </c>
      <c r="G4383" s="76" t="s">
        <v>3587</v>
      </c>
      <c r="H4383" s="76" t="s">
        <v>3408</v>
      </c>
      <c r="I4383" s="76" t="s">
        <v>3586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276</v>
      </c>
      <c r="F4384" s="77">
        <v>43173</v>
      </c>
      <c r="G4384" s="76" t="s">
        <v>3585</v>
      </c>
      <c r="H4384" s="76" t="s">
        <v>3411</v>
      </c>
      <c r="I4384" s="76" t="s">
        <v>3584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276</v>
      </c>
      <c r="F4385" s="77">
        <v>43189</v>
      </c>
      <c r="G4385" s="76" t="s">
        <v>3583</v>
      </c>
      <c r="H4385" s="76" t="s">
        <v>267</v>
      </c>
      <c r="I4385" s="76" t="s">
        <v>3582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285</v>
      </c>
      <c r="F4386" s="77">
        <v>43220</v>
      </c>
      <c r="G4386" s="76" t="s">
        <v>1714</v>
      </c>
      <c r="H4386" s="76"/>
      <c r="I4386" s="76" t="s">
        <v>3581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276</v>
      </c>
      <c r="F4387" s="77">
        <v>43231</v>
      </c>
      <c r="G4387" s="76" t="s">
        <v>3580</v>
      </c>
      <c r="H4387" s="76" t="s">
        <v>3408</v>
      </c>
      <c r="I4387" s="76" t="s">
        <v>3579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276</v>
      </c>
      <c r="F4388" s="77">
        <v>43250</v>
      </c>
      <c r="G4388" s="76" t="s">
        <v>3578</v>
      </c>
      <c r="H4388" s="76" t="s">
        <v>3408</v>
      </c>
      <c r="I4388" s="76" t="s">
        <v>3577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276</v>
      </c>
      <c r="F4389" s="77">
        <v>43250</v>
      </c>
      <c r="G4389" s="76" t="s">
        <v>3576</v>
      </c>
      <c r="H4389" s="76" t="s">
        <v>3408</v>
      </c>
      <c r="I4389" s="76" t="s">
        <v>3575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276</v>
      </c>
      <c r="F4390" s="77">
        <v>43250</v>
      </c>
      <c r="G4390" s="76" t="s">
        <v>3574</v>
      </c>
      <c r="H4390" s="76" t="s">
        <v>3502</v>
      </c>
      <c r="I4390" s="76" t="s">
        <v>3573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276</v>
      </c>
      <c r="F4391" s="77">
        <v>43251</v>
      </c>
      <c r="G4391" s="76" t="s">
        <v>3572</v>
      </c>
      <c r="H4391" s="76" t="s">
        <v>3408</v>
      </c>
      <c r="I4391" s="76" t="s">
        <v>3571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276</v>
      </c>
      <c r="F4392" s="77">
        <v>43251</v>
      </c>
      <c r="G4392" s="76" t="s">
        <v>3570</v>
      </c>
      <c r="H4392" s="76" t="s">
        <v>3473</v>
      </c>
      <c r="I4392" s="76" t="s">
        <v>3569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276</v>
      </c>
      <c r="F4393" s="77">
        <v>43251</v>
      </c>
      <c r="G4393" s="76" t="s">
        <v>3568</v>
      </c>
      <c r="H4393" s="76" t="s">
        <v>3411</v>
      </c>
      <c r="I4393" s="76" t="s">
        <v>3567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276</v>
      </c>
      <c r="F4394" s="77">
        <v>43251</v>
      </c>
      <c r="G4394" s="76" t="s">
        <v>3566</v>
      </c>
      <c r="H4394" s="76" t="s">
        <v>3565</v>
      </c>
      <c r="I4394" s="76" t="s">
        <v>3564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276</v>
      </c>
      <c r="F4395" s="77">
        <v>43276</v>
      </c>
      <c r="G4395" s="76" t="s">
        <v>3563</v>
      </c>
      <c r="H4395" s="76" t="s">
        <v>3408</v>
      </c>
      <c r="I4395" s="76" t="s">
        <v>3562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285</v>
      </c>
      <c r="F4396" s="77">
        <v>43281</v>
      </c>
      <c r="G4396" s="76" t="s">
        <v>720</v>
      </c>
      <c r="H4396" s="76"/>
      <c r="I4396" s="76" t="s">
        <v>719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285</v>
      </c>
      <c r="F4397" s="77">
        <v>43281</v>
      </c>
      <c r="G4397" s="76" t="s">
        <v>365</v>
      </c>
      <c r="H4397" s="76"/>
      <c r="I4397" s="76" t="s">
        <v>364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285</v>
      </c>
      <c r="F4398" s="77">
        <v>43281</v>
      </c>
      <c r="G4398" s="76" t="s">
        <v>1106</v>
      </c>
      <c r="H4398" s="76"/>
      <c r="I4398" s="76" t="s">
        <v>1160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285</v>
      </c>
      <c r="F4399" s="77">
        <v>43281</v>
      </c>
      <c r="G4399" s="76" t="s">
        <v>1106</v>
      </c>
      <c r="H4399" s="76"/>
      <c r="I4399" s="76" t="s">
        <v>1105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276</v>
      </c>
      <c r="F4400" s="77">
        <v>43308</v>
      </c>
      <c r="G4400" s="76" t="s">
        <v>3561</v>
      </c>
      <c r="H4400" s="76" t="s">
        <v>3408</v>
      </c>
      <c r="I4400" s="76" t="s">
        <v>3560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276</v>
      </c>
      <c r="F4401" s="77">
        <v>43312</v>
      </c>
      <c r="G4401" s="76" t="s">
        <v>3559</v>
      </c>
      <c r="H4401" s="76" t="s">
        <v>3411</v>
      </c>
      <c r="I4401" s="76" t="s">
        <v>3558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276</v>
      </c>
      <c r="F4402" s="77">
        <v>43320</v>
      </c>
      <c r="G4402" s="76" t="s">
        <v>3555</v>
      </c>
      <c r="H4402" s="76" t="s">
        <v>3408</v>
      </c>
      <c r="I4402" s="76" t="s">
        <v>1966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276</v>
      </c>
      <c r="F4403" s="77">
        <v>43320</v>
      </c>
      <c r="G4403" s="76" t="s">
        <v>3555</v>
      </c>
      <c r="H4403" s="76" t="s">
        <v>3408</v>
      </c>
      <c r="I4403" s="76" t="s">
        <v>3557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276</v>
      </c>
      <c r="F4404" s="77">
        <v>43320</v>
      </c>
      <c r="G4404" s="76" t="s">
        <v>3555</v>
      </c>
      <c r="H4404" s="76" t="s">
        <v>3408</v>
      </c>
      <c r="I4404" s="76" t="s">
        <v>3556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276</v>
      </c>
      <c r="F4405" s="77">
        <v>43320</v>
      </c>
      <c r="G4405" s="76" t="s">
        <v>3555</v>
      </c>
      <c r="H4405" s="76" t="s">
        <v>3408</v>
      </c>
      <c r="I4405" s="76" t="s">
        <v>3554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276</v>
      </c>
      <c r="F4406" s="77">
        <v>43320</v>
      </c>
      <c r="G4406" s="76" t="s">
        <v>3553</v>
      </c>
      <c r="H4406" s="76" t="s">
        <v>3408</v>
      </c>
      <c r="I4406" s="76" t="s">
        <v>1955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276</v>
      </c>
      <c r="F4407" s="77">
        <v>43320</v>
      </c>
      <c r="G4407" s="76" t="s">
        <v>3552</v>
      </c>
      <c r="H4407" s="76" t="s">
        <v>3411</v>
      </c>
      <c r="I4407" s="76" t="s">
        <v>3551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337</v>
      </c>
      <c r="F4408" s="77">
        <v>43321</v>
      </c>
      <c r="G4408" s="76" t="s">
        <v>3550</v>
      </c>
      <c r="H4408" s="76" t="s">
        <v>3549</v>
      </c>
      <c r="I4408" s="76" t="s">
        <v>3548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637</v>
      </c>
      <c r="F4409" s="77">
        <v>43341</v>
      </c>
      <c r="G4409" s="76"/>
      <c r="H4409" s="76"/>
      <c r="I4409" s="76" t="s">
        <v>3547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637</v>
      </c>
      <c r="F4410" s="77">
        <v>43341</v>
      </c>
      <c r="G4410" s="76"/>
      <c r="H4410" s="76"/>
      <c r="I4410" s="76" t="s">
        <v>3498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637</v>
      </c>
      <c r="F4411" s="77">
        <v>43343</v>
      </c>
      <c r="G4411" s="76"/>
      <c r="H4411" s="76"/>
      <c r="I4411" s="76" t="s">
        <v>3546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637</v>
      </c>
      <c r="F4412" s="77">
        <v>43343</v>
      </c>
      <c r="G4412" s="76"/>
      <c r="H4412" s="76"/>
      <c r="I4412" s="76" t="s">
        <v>3522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285</v>
      </c>
      <c r="F4413" s="77">
        <v>43343</v>
      </c>
      <c r="G4413" s="76" t="s">
        <v>1104</v>
      </c>
      <c r="H4413" s="76"/>
      <c r="I4413" s="76" t="s">
        <v>1103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285</v>
      </c>
      <c r="F4414" s="77">
        <v>43343</v>
      </c>
      <c r="G4414" s="76" t="s">
        <v>1705</v>
      </c>
      <c r="H4414" s="76"/>
      <c r="I4414" s="76" t="s">
        <v>3545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276</v>
      </c>
      <c r="F4415" s="77">
        <v>43350</v>
      </c>
      <c r="G4415" s="76" t="s">
        <v>3544</v>
      </c>
      <c r="H4415" s="76" t="s">
        <v>1538</v>
      </c>
      <c r="I4415" s="76" t="s">
        <v>3543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637</v>
      </c>
      <c r="F4416" s="77">
        <v>43355</v>
      </c>
      <c r="G4416" s="76"/>
      <c r="H4416" s="76"/>
      <c r="I4416" s="76" t="s">
        <v>3542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637</v>
      </c>
      <c r="F4417" s="77">
        <v>43355</v>
      </c>
      <c r="G4417" s="76"/>
      <c r="H4417" s="76"/>
      <c r="I4417" s="76" t="s">
        <v>3522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276</v>
      </c>
      <c r="F4418" s="77">
        <v>43358</v>
      </c>
      <c r="G4418" s="76" t="s">
        <v>3541</v>
      </c>
      <c r="H4418" s="76" t="s">
        <v>3408</v>
      </c>
      <c r="I4418" s="76" t="s">
        <v>3540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276</v>
      </c>
      <c r="F4419" s="77">
        <v>43358</v>
      </c>
      <c r="G4419" s="76" t="s">
        <v>3539</v>
      </c>
      <c r="H4419" s="76" t="s">
        <v>3408</v>
      </c>
      <c r="I4419" s="76" t="s">
        <v>3538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276</v>
      </c>
      <c r="F4420" s="77">
        <v>43358</v>
      </c>
      <c r="G4420" s="76" t="s">
        <v>3537</v>
      </c>
      <c r="H4420" s="76" t="s">
        <v>3408</v>
      </c>
      <c r="I4420" s="76" t="s">
        <v>3536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276</v>
      </c>
      <c r="F4421" s="77">
        <v>43374</v>
      </c>
      <c r="G4421" s="76" t="s">
        <v>3535</v>
      </c>
      <c r="H4421" s="76" t="s">
        <v>3534</v>
      </c>
      <c r="I4421" s="76" t="s">
        <v>3533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276</v>
      </c>
      <c r="F4422" s="77">
        <v>43374</v>
      </c>
      <c r="G4422" s="76" t="s">
        <v>3532</v>
      </c>
      <c r="H4422" s="76" t="s">
        <v>3408</v>
      </c>
      <c r="I4422" s="76" t="s">
        <v>3531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276</v>
      </c>
      <c r="F4423" s="77">
        <v>43375</v>
      </c>
      <c r="G4423" s="76" t="s">
        <v>3530</v>
      </c>
      <c r="H4423" s="76" t="s">
        <v>1538</v>
      </c>
      <c r="I4423" s="76" t="s">
        <v>3529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276</v>
      </c>
      <c r="F4424" s="77">
        <v>43388</v>
      </c>
      <c r="G4424" s="76" t="s">
        <v>3528</v>
      </c>
      <c r="H4424" s="76" t="s">
        <v>3411</v>
      </c>
      <c r="I4424" s="76" t="s">
        <v>3527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276</v>
      </c>
      <c r="F4425" s="77">
        <v>43388</v>
      </c>
      <c r="G4425" s="76" t="s">
        <v>3526</v>
      </c>
      <c r="H4425" s="76" t="s">
        <v>3408</v>
      </c>
      <c r="I4425" s="76" t="s">
        <v>3525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637</v>
      </c>
      <c r="F4426" s="77">
        <v>43389</v>
      </c>
      <c r="G4426" s="76"/>
      <c r="H4426" s="76"/>
      <c r="I4426" s="76" t="s">
        <v>3524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637</v>
      </c>
      <c r="F4427" s="77">
        <v>43389</v>
      </c>
      <c r="G4427" s="76"/>
      <c r="H4427" s="76"/>
      <c r="I4427" s="76" t="s">
        <v>3522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637</v>
      </c>
      <c r="F4428" s="77">
        <v>43398</v>
      </c>
      <c r="G4428" s="76"/>
      <c r="H4428" s="76"/>
      <c r="I4428" s="76" t="s">
        <v>3523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637</v>
      </c>
      <c r="F4429" s="77">
        <v>43398</v>
      </c>
      <c r="G4429" s="76"/>
      <c r="H4429" s="76"/>
      <c r="I4429" s="76" t="s">
        <v>3522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276</v>
      </c>
      <c r="F4430" s="77">
        <v>43404</v>
      </c>
      <c r="G4430" s="76" t="s">
        <v>3521</v>
      </c>
      <c r="H4430" s="76" t="s">
        <v>3411</v>
      </c>
      <c r="I4430" s="76" t="s">
        <v>3520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276</v>
      </c>
      <c r="F4431" s="77">
        <v>43464</v>
      </c>
      <c r="G4431" s="76" t="s">
        <v>3519</v>
      </c>
      <c r="H4431" s="76" t="s">
        <v>3411</v>
      </c>
      <c r="I4431" s="76" t="s">
        <v>3518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276</v>
      </c>
      <c r="F4432" s="77">
        <v>43475</v>
      </c>
      <c r="G4432" s="76" t="s">
        <v>3517</v>
      </c>
      <c r="H4432" s="76" t="s">
        <v>3473</v>
      </c>
      <c r="I4432" s="76" t="s">
        <v>3516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276</v>
      </c>
      <c r="F4433" s="77">
        <v>43475</v>
      </c>
      <c r="G4433" s="76" t="s">
        <v>3515</v>
      </c>
      <c r="H4433" s="76" t="s">
        <v>3411</v>
      </c>
      <c r="I4433" s="76" t="s">
        <v>3514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276</v>
      </c>
      <c r="F4434" s="77">
        <v>43475</v>
      </c>
      <c r="G4434" s="76" t="s">
        <v>3513</v>
      </c>
      <c r="H4434" s="76" t="s">
        <v>3411</v>
      </c>
      <c r="I4434" s="76" t="s">
        <v>3512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276</v>
      </c>
      <c r="F4435" s="77">
        <v>43475</v>
      </c>
      <c r="G4435" s="76" t="s">
        <v>3511</v>
      </c>
      <c r="H4435" s="76" t="s">
        <v>3411</v>
      </c>
      <c r="I4435" s="76" t="s">
        <v>3510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276</v>
      </c>
      <c r="F4436" s="77">
        <v>43475</v>
      </c>
      <c r="G4436" s="76" t="s">
        <v>3509</v>
      </c>
      <c r="H4436" s="76" t="s">
        <v>3411</v>
      </c>
      <c r="I4436" s="76" t="s">
        <v>3508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276</v>
      </c>
      <c r="F4437" s="77">
        <v>43480</v>
      </c>
      <c r="G4437" s="76" t="s">
        <v>3507</v>
      </c>
      <c r="H4437" s="76" t="s">
        <v>3408</v>
      </c>
      <c r="I4437" s="76" t="s">
        <v>3506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276</v>
      </c>
      <c r="F4438" s="77">
        <v>43488</v>
      </c>
      <c r="G4438" s="76" t="s">
        <v>3505</v>
      </c>
      <c r="H4438" s="76" t="s">
        <v>3473</v>
      </c>
      <c r="I4438" s="76" t="s">
        <v>3504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276</v>
      </c>
      <c r="F4439" s="77">
        <v>43496</v>
      </c>
      <c r="G4439" s="76" t="s">
        <v>3503</v>
      </c>
      <c r="H4439" s="76" t="s">
        <v>3502</v>
      </c>
      <c r="I4439" s="76" t="s">
        <v>3501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276</v>
      </c>
      <c r="F4440" s="77">
        <v>43513</v>
      </c>
      <c r="G4440" s="76" t="s">
        <v>3500</v>
      </c>
      <c r="H4440" s="76" t="s">
        <v>3411</v>
      </c>
      <c r="I4440" s="76" t="s">
        <v>3487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637</v>
      </c>
      <c r="F4441" s="77">
        <v>43521</v>
      </c>
      <c r="G4441" s="76"/>
      <c r="H4441" s="76"/>
      <c r="I4441" s="76" t="s">
        <v>3499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637</v>
      </c>
      <c r="F4442" s="77">
        <v>43521</v>
      </c>
      <c r="G4442" s="76"/>
      <c r="H4442" s="76"/>
      <c r="I4442" s="76" t="s">
        <v>3498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276</v>
      </c>
      <c r="F4443" s="77">
        <v>43527</v>
      </c>
      <c r="G4443" s="76" t="s">
        <v>3497</v>
      </c>
      <c r="H4443" s="76" t="s">
        <v>3496</v>
      </c>
      <c r="I4443" s="76" t="s">
        <v>3495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276</v>
      </c>
      <c r="F4444" s="77">
        <v>43527</v>
      </c>
      <c r="G4444" s="76" t="s">
        <v>3494</v>
      </c>
      <c r="H4444" s="76" t="s">
        <v>3408</v>
      </c>
      <c r="I4444" s="76" t="s">
        <v>3493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276</v>
      </c>
      <c r="F4445" s="77">
        <v>43552</v>
      </c>
      <c r="G4445" s="76" t="s">
        <v>3492</v>
      </c>
      <c r="H4445" s="76" t="s">
        <v>3411</v>
      </c>
      <c r="I4445" s="76" t="s">
        <v>3491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276</v>
      </c>
      <c r="F4446" s="77">
        <v>43552</v>
      </c>
      <c r="G4446" s="76" t="s">
        <v>3490</v>
      </c>
      <c r="H4446" s="76" t="s">
        <v>3411</v>
      </c>
      <c r="I4446" s="76" t="s">
        <v>3489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276</v>
      </c>
      <c r="F4447" s="77">
        <v>43552</v>
      </c>
      <c r="G4447" s="76" t="s">
        <v>3488</v>
      </c>
      <c r="H4447" s="76" t="s">
        <v>3408</v>
      </c>
      <c r="I4447" s="76" t="s">
        <v>3487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276</v>
      </c>
      <c r="F4448" s="77">
        <v>43552</v>
      </c>
      <c r="G4448" s="76" t="s">
        <v>3486</v>
      </c>
      <c r="H4448" s="76" t="s">
        <v>3473</v>
      </c>
      <c r="I4448" s="76" t="s">
        <v>3485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276</v>
      </c>
      <c r="F4449" s="77">
        <v>43555</v>
      </c>
      <c r="G4449" s="76" t="s">
        <v>3484</v>
      </c>
      <c r="H4449" s="76" t="s">
        <v>3411</v>
      </c>
      <c r="I4449" s="76" t="s">
        <v>3483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276</v>
      </c>
      <c r="F4450" s="77">
        <v>43585</v>
      </c>
      <c r="G4450" s="76" t="s">
        <v>3482</v>
      </c>
      <c r="H4450" s="76" t="s">
        <v>3408</v>
      </c>
      <c r="I4450" s="76" t="s">
        <v>3481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637</v>
      </c>
      <c r="F4451" s="77">
        <v>43585</v>
      </c>
      <c r="G4451" s="76"/>
      <c r="H4451" s="76"/>
      <c r="I4451" s="76" t="s">
        <v>3480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637</v>
      </c>
      <c r="F4452" s="77">
        <v>43585</v>
      </c>
      <c r="G4452" s="76"/>
      <c r="H4452" s="76"/>
      <c r="I4452" s="76" t="s">
        <v>3479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276</v>
      </c>
      <c r="F4453" s="77">
        <v>43585</v>
      </c>
      <c r="G4453" s="76" t="s">
        <v>3478</v>
      </c>
      <c r="H4453" s="76" t="s">
        <v>3477</v>
      </c>
      <c r="I4453" s="76" t="s">
        <v>3476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276</v>
      </c>
      <c r="F4454" s="77">
        <v>43585</v>
      </c>
      <c r="G4454" s="76" t="s">
        <v>3475</v>
      </c>
      <c r="H4454" s="76" t="s">
        <v>3411</v>
      </c>
      <c r="I4454" s="76" t="s">
        <v>3466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276</v>
      </c>
      <c r="F4455" s="77">
        <v>43613</v>
      </c>
      <c r="G4455" s="76" t="s">
        <v>3474</v>
      </c>
      <c r="H4455" s="76" t="s">
        <v>3473</v>
      </c>
      <c r="I4455" s="76" t="s">
        <v>3472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285</v>
      </c>
      <c r="F4456" s="77">
        <v>43616</v>
      </c>
      <c r="G4456" s="76" t="s">
        <v>3471</v>
      </c>
      <c r="H4456" s="76"/>
      <c r="I4456" s="76" t="s">
        <v>3470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276</v>
      </c>
      <c r="F4457" s="77">
        <v>43641</v>
      </c>
      <c r="G4457" s="76" t="s">
        <v>3469</v>
      </c>
      <c r="H4457" s="76" t="s">
        <v>3408</v>
      </c>
      <c r="I4457" s="76" t="s">
        <v>3468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276</v>
      </c>
      <c r="F4458" s="77">
        <v>43647</v>
      </c>
      <c r="G4458" s="76" t="s">
        <v>3467</v>
      </c>
      <c r="H4458" s="76" t="s">
        <v>3411</v>
      </c>
      <c r="I4458" s="76" t="s">
        <v>3466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637</v>
      </c>
      <c r="F4459" s="77">
        <v>43649</v>
      </c>
      <c r="G4459" s="76"/>
      <c r="H4459" s="76"/>
      <c r="I4459" s="76" t="s">
        <v>3465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637</v>
      </c>
      <c r="F4460" s="77">
        <v>43649</v>
      </c>
      <c r="G4460" s="76"/>
      <c r="H4460" s="76"/>
      <c r="I4460" s="76" t="s">
        <v>3464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276</v>
      </c>
      <c r="F4461" s="77">
        <v>43677</v>
      </c>
      <c r="G4461" s="76" t="s">
        <v>3463</v>
      </c>
      <c r="H4461" s="76" t="s">
        <v>3408</v>
      </c>
      <c r="I4461" s="76" t="s">
        <v>3462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276</v>
      </c>
      <c r="F4462" s="77">
        <v>43677</v>
      </c>
      <c r="G4462" s="76" t="s">
        <v>3461</v>
      </c>
      <c r="H4462" s="76" t="s">
        <v>3411</v>
      </c>
      <c r="I4462" s="76" t="s">
        <v>3460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276</v>
      </c>
      <c r="F4463" s="77">
        <v>43677</v>
      </c>
      <c r="G4463" s="76" t="s">
        <v>3459</v>
      </c>
      <c r="H4463" s="76" t="s">
        <v>3408</v>
      </c>
      <c r="I4463" s="76" t="s">
        <v>3458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637</v>
      </c>
      <c r="F4464" s="77">
        <v>43708</v>
      </c>
      <c r="G4464" s="76"/>
      <c r="H4464" s="76"/>
      <c r="I4464" s="76" t="s">
        <v>3457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637</v>
      </c>
      <c r="F4465" s="77">
        <v>43708</v>
      </c>
      <c r="G4465" s="76"/>
      <c r="H4465" s="76"/>
      <c r="I4465" s="76" t="s">
        <v>3456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285</v>
      </c>
      <c r="F4466" s="77">
        <v>43708</v>
      </c>
      <c r="G4466" s="76" t="s">
        <v>1079</v>
      </c>
      <c r="H4466" s="76"/>
      <c r="I4466" s="76" t="s">
        <v>1078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276</v>
      </c>
      <c r="F4467" s="77">
        <v>43722</v>
      </c>
      <c r="G4467" s="76" t="s">
        <v>3455</v>
      </c>
      <c r="H4467" s="76" t="s">
        <v>3430</v>
      </c>
      <c r="I4467" s="76" t="s">
        <v>3454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276</v>
      </c>
      <c r="F4468" s="77">
        <v>43722</v>
      </c>
      <c r="G4468" s="76" t="s">
        <v>3453</v>
      </c>
      <c r="H4468" s="76" t="s">
        <v>3408</v>
      </c>
      <c r="I4468" s="76" t="s">
        <v>3452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276</v>
      </c>
      <c r="F4469" s="77">
        <v>43729</v>
      </c>
      <c r="G4469" s="76" t="s">
        <v>3451</v>
      </c>
      <c r="H4469" s="76" t="s">
        <v>3411</v>
      </c>
      <c r="I4469" s="76" t="s">
        <v>3450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276</v>
      </c>
      <c r="F4470" s="77">
        <v>43729</v>
      </c>
      <c r="G4470" s="76" t="s">
        <v>3449</v>
      </c>
      <c r="H4470" s="76" t="s">
        <v>3411</v>
      </c>
      <c r="I4470" s="76" t="s">
        <v>3448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276</v>
      </c>
      <c r="F4471" s="77">
        <v>43729</v>
      </c>
      <c r="G4471" s="76" t="s">
        <v>3447</v>
      </c>
      <c r="H4471" s="76" t="s">
        <v>3405</v>
      </c>
      <c r="I4471" s="76" t="s">
        <v>3446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276</v>
      </c>
      <c r="F4472" s="77">
        <v>43738</v>
      </c>
      <c r="G4472" s="76" t="s">
        <v>3445</v>
      </c>
      <c r="H4472" s="76" t="s">
        <v>3408</v>
      </c>
      <c r="I4472" s="76" t="s">
        <v>3444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276</v>
      </c>
      <c r="F4473" s="77">
        <v>43754</v>
      </c>
      <c r="G4473" s="76" t="s">
        <v>3443</v>
      </c>
      <c r="H4473" s="76" t="s">
        <v>3442</v>
      </c>
      <c r="I4473" s="76" t="s">
        <v>3441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276</v>
      </c>
      <c r="F4474" s="77">
        <v>43760</v>
      </c>
      <c r="G4474" s="76" t="s">
        <v>3440</v>
      </c>
      <c r="H4474" s="76" t="s">
        <v>3430</v>
      </c>
      <c r="I4474" s="76" t="s">
        <v>3439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276</v>
      </c>
      <c r="F4475" s="77">
        <v>43764</v>
      </c>
      <c r="G4475" s="76" t="s">
        <v>3438</v>
      </c>
      <c r="H4475" s="76" t="s">
        <v>3411</v>
      </c>
      <c r="I4475" s="76" t="s">
        <v>3437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276</v>
      </c>
      <c r="F4476" s="77">
        <v>43765</v>
      </c>
      <c r="G4476" s="76" t="s">
        <v>3436</v>
      </c>
      <c r="H4476" s="76" t="s">
        <v>3430</v>
      </c>
      <c r="I4476" s="76" t="s">
        <v>3435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276</v>
      </c>
      <c r="F4477" s="77">
        <v>43766</v>
      </c>
      <c r="G4477" s="76" t="s">
        <v>3434</v>
      </c>
      <c r="H4477" s="76" t="s">
        <v>3411</v>
      </c>
      <c r="I4477" s="76" t="s">
        <v>3433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285</v>
      </c>
      <c r="F4478" s="77">
        <v>43769</v>
      </c>
      <c r="G4478" s="76" t="s">
        <v>342</v>
      </c>
      <c r="H4478" s="76"/>
      <c r="I4478" s="76" t="s">
        <v>3432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276</v>
      </c>
      <c r="F4479" s="77">
        <v>43792</v>
      </c>
      <c r="G4479" s="76" t="s">
        <v>3431</v>
      </c>
      <c r="H4479" s="76" t="s">
        <v>3430</v>
      </c>
      <c r="I4479" s="76" t="s">
        <v>3429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276</v>
      </c>
      <c r="F4480" s="77">
        <v>43800</v>
      </c>
      <c r="G4480" s="76" t="s">
        <v>3428</v>
      </c>
      <c r="H4480" s="76" t="s">
        <v>3411</v>
      </c>
      <c r="I4480" s="76" t="s">
        <v>3427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276</v>
      </c>
      <c r="F4481" s="77">
        <v>43800</v>
      </c>
      <c r="G4481" s="76" t="s">
        <v>3426</v>
      </c>
      <c r="H4481" s="76" t="s">
        <v>3408</v>
      </c>
      <c r="I4481" s="76" t="s">
        <v>3425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276</v>
      </c>
      <c r="F4482" s="77">
        <v>43800</v>
      </c>
      <c r="G4482" s="76" t="s">
        <v>3424</v>
      </c>
      <c r="H4482" s="76" t="s">
        <v>3408</v>
      </c>
      <c r="I4482" s="76" t="s">
        <v>3423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276</v>
      </c>
      <c r="F4483" s="77">
        <v>43800</v>
      </c>
      <c r="G4483" s="76" t="s">
        <v>3422</v>
      </c>
      <c r="H4483" s="76" t="s">
        <v>3405</v>
      </c>
      <c r="I4483" s="76" t="s">
        <v>3421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276</v>
      </c>
      <c r="F4484" s="77">
        <v>43818</v>
      </c>
      <c r="G4484" s="76" t="s">
        <v>3420</v>
      </c>
      <c r="H4484" s="76" t="s">
        <v>3408</v>
      </c>
      <c r="I4484" s="76" t="s">
        <v>3419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285</v>
      </c>
      <c r="F4485" s="77">
        <v>43830</v>
      </c>
      <c r="G4485" s="76" t="s">
        <v>3418</v>
      </c>
      <c r="H4485" s="76"/>
      <c r="I4485" s="76" t="s">
        <v>3417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285</v>
      </c>
      <c r="F4486" s="77">
        <v>43852</v>
      </c>
      <c r="G4486" s="76" t="s">
        <v>3416</v>
      </c>
      <c r="H4486" s="76"/>
      <c r="I4486" s="76" t="s">
        <v>3415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276</v>
      </c>
      <c r="F4487" s="77">
        <v>43862</v>
      </c>
      <c r="G4487" s="76" t="s">
        <v>3414</v>
      </c>
      <c r="H4487" s="76" t="s">
        <v>3411</v>
      </c>
      <c r="I4487" s="76" t="s">
        <v>3413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276</v>
      </c>
      <c r="F4488" s="77">
        <v>43886</v>
      </c>
      <c r="G4488" s="76" t="s">
        <v>3412</v>
      </c>
      <c r="H4488" s="76" t="s">
        <v>3411</v>
      </c>
      <c r="I4488" s="76" t="s">
        <v>3410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276</v>
      </c>
      <c r="F4489" s="77">
        <v>43886</v>
      </c>
      <c r="G4489" s="76" t="s">
        <v>3409</v>
      </c>
      <c r="H4489" s="76" t="s">
        <v>3408</v>
      </c>
      <c r="I4489" s="76" t="s">
        <v>3407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276</v>
      </c>
      <c r="F4490" s="77">
        <v>43895</v>
      </c>
      <c r="G4490" s="76" t="s">
        <v>3406</v>
      </c>
      <c r="H4490" s="76" t="s">
        <v>3405</v>
      </c>
      <c r="I4490" s="76" t="s">
        <v>3404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637</v>
      </c>
      <c r="F4491" s="77">
        <v>44293</v>
      </c>
      <c r="G4491" s="76"/>
      <c r="H4491" s="76"/>
      <c r="I4491" s="76" t="s">
        <v>7578</v>
      </c>
      <c r="J4491" s="78">
        <v>706.95</v>
      </c>
    </row>
    <row r="4492" spans="1:10" x14ac:dyDescent="0.25">
      <c r="A4492" s="76"/>
      <c r="B4492" s="76"/>
      <c r="C4492" s="76" t="s">
        <v>3403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3402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285</v>
      </c>
      <c r="F4494" s="77">
        <v>40633</v>
      </c>
      <c r="G4494" s="76" t="s">
        <v>535</v>
      </c>
      <c r="H4494" s="76"/>
      <c r="I4494" s="76" t="s">
        <v>534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285</v>
      </c>
      <c r="F4495" s="77">
        <v>40968</v>
      </c>
      <c r="G4495" s="76" t="s">
        <v>523</v>
      </c>
      <c r="H4495" s="76"/>
      <c r="I4495" s="76" t="s">
        <v>522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285</v>
      </c>
      <c r="F4496" s="77">
        <v>40999</v>
      </c>
      <c r="G4496" s="76" t="s">
        <v>521</v>
      </c>
      <c r="H4496" s="76"/>
      <c r="I4496" s="76" t="s">
        <v>520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285</v>
      </c>
      <c r="F4497" s="77">
        <v>41121</v>
      </c>
      <c r="G4497" s="76" t="s">
        <v>513</v>
      </c>
      <c r="H4497" s="76"/>
      <c r="I4497" s="76" t="s">
        <v>512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285</v>
      </c>
      <c r="F4498" s="77">
        <v>41364</v>
      </c>
      <c r="G4498" s="76" t="s">
        <v>497</v>
      </c>
      <c r="H4498" s="76"/>
      <c r="I4498" s="76" t="s">
        <v>496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285</v>
      </c>
      <c r="F4499" s="77">
        <v>41455</v>
      </c>
      <c r="G4499" s="76" t="s">
        <v>491</v>
      </c>
      <c r="H4499" s="76"/>
      <c r="I4499" s="76" t="s">
        <v>490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285</v>
      </c>
      <c r="F4500" s="77">
        <v>41578</v>
      </c>
      <c r="G4500" s="76" t="s">
        <v>485</v>
      </c>
      <c r="H4500" s="76"/>
      <c r="I4500" s="76" t="s">
        <v>484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285</v>
      </c>
      <c r="F4501" s="77">
        <v>41740</v>
      </c>
      <c r="G4501" s="76" t="s">
        <v>3401</v>
      </c>
      <c r="H4501" s="76"/>
      <c r="I4501" s="76" t="s">
        <v>564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285</v>
      </c>
      <c r="F4502" s="77">
        <v>41759</v>
      </c>
      <c r="G4502" s="76" t="s">
        <v>471</v>
      </c>
      <c r="H4502" s="76"/>
      <c r="I4502" s="76" t="s">
        <v>470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285</v>
      </c>
      <c r="F4503" s="77">
        <v>41882</v>
      </c>
      <c r="G4503" s="76" t="s">
        <v>467</v>
      </c>
      <c r="H4503" s="76"/>
      <c r="I4503" s="76" t="s">
        <v>466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285</v>
      </c>
      <c r="F4504" s="77">
        <v>42094</v>
      </c>
      <c r="G4504" s="76" t="s">
        <v>452</v>
      </c>
      <c r="H4504" s="76"/>
      <c r="I4504" s="76" t="s">
        <v>451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285</v>
      </c>
      <c r="F4505" s="77">
        <v>42155</v>
      </c>
      <c r="G4505" s="76" t="s">
        <v>752</v>
      </c>
      <c r="H4505" s="76"/>
      <c r="I4505" s="76" t="s">
        <v>751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285</v>
      </c>
      <c r="F4506" s="77">
        <v>42165</v>
      </c>
      <c r="G4506" s="76" t="s">
        <v>3400</v>
      </c>
      <c r="H4506" s="76" t="s">
        <v>3397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285</v>
      </c>
      <c r="F4507" s="77">
        <v>42308</v>
      </c>
      <c r="G4507" s="76" t="s">
        <v>436</v>
      </c>
      <c r="H4507" s="76"/>
      <c r="I4507" s="76" t="s">
        <v>435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285</v>
      </c>
      <c r="F4508" s="77">
        <v>42625</v>
      </c>
      <c r="G4508" s="76" t="s">
        <v>3399</v>
      </c>
      <c r="H4508" s="76" t="s">
        <v>3397</v>
      </c>
      <c r="I4508" s="76" t="s">
        <v>2751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285</v>
      </c>
      <c r="F4509" s="77">
        <v>42767</v>
      </c>
      <c r="G4509" s="76" t="s">
        <v>284</v>
      </c>
      <c r="H4509" s="76"/>
      <c r="I4509" s="76" t="s">
        <v>283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337</v>
      </c>
      <c r="F4510" s="77">
        <v>42937</v>
      </c>
      <c r="G4510" s="76" t="s">
        <v>3398</v>
      </c>
      <c r="H4510" s="76" t="s">
        <v>3397</v>
      </c>
      <c r="I4510" s="76" t="s">
        <v>3396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285</v>
      </c>
      <c r="F4511" s="77">
        <v>42947</v>
      </c>
      <c r="G4511" s="76" t="s">
        <v>3374</v>
      </c>
      <c r="H4511" s="76"/>
      <c r="I4511" s="76" t="s">
        <v>3395</v>
      </c>
      <c r="J4511" s="78">
        <v>-2000</v>
      </c>
    </row>
    <row r="4512" spans="1:10" x14ac:dyDescent="0.25">
      <c r="A4512" s="76"/>
      <c r="B4512" s="76"/>
      <c r="C4512" s="76" t="s">
        <v>3394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3393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285</v>
      </c>
      <c r="F4514" s="77">
        <v>42277</v>
      </c>
      <c r="G4514" s="76" t="s">
        <v>438</v>
      </c>
      <c r="H4514" s="76"/>
      <c r="I4514" s="76" t="s">
        <v>437</v>
      </c>
      <c r="J4514" s="78">
        <v>8</v>
      </c>
    </row>
    <row r="4515" spans="1:10" x14ac:dyDescent="0.25">
      <c r="A4515" s="76"/>
      <c r="B4515" s="76"/>
      <c r="C4515" s="76" t="s">
        <v>3392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3391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285</v>
      </c>
      <c r="F4517" s="77">
        <v>40574</v>
      </c>
      <c r="G4517" s="76" t="s">
        <v>539</v>
      </c>
      <c r="H4517" s="76"/>
      <c r="I4517" s="76" t="s">
        <v>538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285</v>
      </c>
      <c r="F4518" s="77">
        <v>40877</v>
      </c>
      <c r="G4518" s="76" t="s">
        <v>289</v>
      </c>
      <c r="H4518" s="76"/>
      <c r="I4518" s="76" t="s">
        <v>288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285</v>
      </c>
      <c r="F4519" s="77">
        <v>40908</v>
      </c>
      <c r="G4519" s="76" t="s">
        <v>527</v>
      </c>
      <c r="H4519" s="76"/>
      <c r="I4519" s="76" t="s">
        <v>526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285</v>
      </c>
      <c r="F4520" s="77">
        <v>41274</v>
      </c>
      <c r="G4520" s="76" t="s">
        <v>503</v>
      </c>
      <c r="H4520" s="76"/>
      <c r="I4520" s="76" t="s">
        <v>502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285</v>
      </c>
      <c r="F4521" s="77">
        <v>41394</v>
      </c>
      <c r="G4521" s="76" t="s">
        <v>495</v>
      </c>
      <c r="H4521" s="76"/>
      <c r="I4521" s="76" t="s">
        <v>494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285</v>
      </c>
      <c r="F4522" s="77">
        <v>41639</v>
      </c>
      <c r="G4522" s="76" t="s">
        <v>756</v>
      </c>
      <c r="H4522" s="76"/>
      <c r="I4522" s="76" t="s">
        <v>755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285</v>
      </c>
      <c r="F4523" s="77">
        <v>41729</v>
      </c>
      <c r="G4523" s="76" t="s">
        <v>473</v>
      </c>
      <c r="H4523" s="76"/>
      <c r="I4523" s="76" t="s">
        <v>472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285</v>
      </c>
      <c r="F4524" s="77">
        <v>41973</v>
      </c>
      <c r="G4524" s="76" t="s">
        <v>462</v>
      </c>
      <c r="H4524" s="76"/>
      <c r="I4524" s="76" t="s">
        <v>461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285</v>
      </c>
      <c r="F4525" s="77">
        <v>42094</v>
      </c>
      <c r="G4525" s="76" t="s">
        <v>452</v>
      </c>
      <c r="H4525" s="76"/>
      <c r="I4525" s="76" t="s">
        <v>451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285</v>
      </c>
      <c r="F4526" s="77">
        <v>42155</v>
      </c>
      <c r="G4526" s="76" t="s">
        <v>752</v>
      </c>
      <c r="H4526" s="76"/>
      <c r="I4526" s="76" t="s">
        <v>751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285</v>
      </c>
      <c r="F4527" s="77">
        <v>42338</v>
      </c>
      <c r="G4527" s="76" t="s">
        <v>434</v>
      </c>
      <c r="H4527" s="76"/>
      <c r="I4527" s="76" t="s">
        <v>433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285</v>
      </c>
      <c r="F4528" s="77">
        <v>42551</v>
      </c>
      <c r="G4528" s="76" t="s">
        <v>418</v>
      </c>
      <c r="H4528" s="76"/>
      <c r="I4528" s="76" t="s">
        <v>417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285</v>
      </c>
      <c r="F4529" s="77">
        <v>42582</v>
      </c>
      <c r="G4529" s="76" t="s">
        <v>415</v>
      </c>
      <c r="H4529" s="76"/>
      <c r="I4529" s="76" t="s">
        <v>414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285</v>
      </c>
      <c r="F4530" s="77">
        <v>42675</v>
      </c>
      <c r="G4530" s="76" t="s">
        <v>406</v>
      </c>
      <c r="H4530" s="76"/>
      <c r="I4530" s="76" t="s">
        <v>405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285</v>
      </c>
      <c r="F4531" s="77">
        <v>42767</v>
      </c>
      <c r="G4531" s="76" t="s">
        <v>284</v>
      </c>
      <c r="H4531" s="76"/>
      <c r="I4531" s="76" t="s">
        <v>283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285</v>
      </c>
      <c r="F4532" s="77">
        <v>42881</v>
      </c>
      <c r="G4532" s="76" t="s">
        <v>3390</v>
      </c>
      <c r="H4532" s="76"/>
      <c r="I4532" s="76" t="s">
        <v>3389</v>
      </c>
      <c r="J4532" s="78">
        <v>-1500</v>
      </c>
    </row>
    <row r="4533" spans="1:10" x14ac:dyDescent="0.25">
      <c r="A4533" s="76"/>
      <c r="B4533" s="76"/>
      <c r="C4533" s="76" t="s">
        <v>3388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3387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285</v>
      </c>
      <c r="F4535" s="77">
        <v>42370</v>
      </c>
      <c r="G4535" s="76" t="s">
        <v>568</v>
      </c>
      <c r="H4535" s="76"/>
      <c r="I4535" s="76" t="s">
        <v>567</v>
      </c>
      <c r="J4535" s="78">
        <v>500</v>
      </c>
    </row>
    <row r="4536" spans="1:10" x14ac:dyDescent="0.25">
      <c r="A4536" s="76"/>
      <c r="B4536" s="76"/>
      <c r="C4536" s="76" t="s">
        <v>3386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3385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285</v>
      </c>
      <c r="F4538" s="77">
        <v>42338</v>
      </c>
      <c r="G4538" s="76" t="s">
        <v>434</v>
      </c>
      <c r="H4538" s="76"/>
      <c r="I4538" s="76" t="s">
        <v>433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276</v>
      </c>
      <c r="F4539" s="77">
        <v>42860</v>
      </c>
      <c r="G4539" s="76"/>
      <c r="H4539" s="76" t="s">
        <v>3384</v>
      </c>
      <c r="I4539" s="76" t="s">
        <v>3383</v>
      </c>
      <c r="J4539" s="78">
        <v>-18.14</v>
      </c>
    </row>
    <row r="4540" spans="1:10" x14ac:dyDescent="0.25">
      <c r="A4540" s="76"/>
      <c r="B4540" s="76"/>
      <c r="C4540" s="76" t="s">
        <v>3382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3381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285</v>
      </c>
      <c r="F4542" s="77">
        <v>41608</v>
      </c>
      <c r="G4542" s="76" t="s">
        <v>817</v>
      </c>
      <c r="H4542" s="76"/>
      <c r="I4542" s="76" t="s">
        <v>816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285</v>
      </c>
      <c r="F4543" s="77">
        <v>42124</v>
      </c>
      <c r="G4543" s="76" t="s">
        <v>448</v>
      </c>
      <c r="H4543" s="76"/>
      <c r="I4543" s="76" t="s">
        <v>447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285</v>
      </c>
      <c r="F4544" s="77">
        <v>42155</v>
      </c>
      <c r="G4544" s="76" t="s">
        <v>752</v>
      </c>
      <c r="H4544" s="76"/>
      <c r="I4544" s="76" t="s">
        <v>751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285</v>
      </c>
      <c r="F4545" s="77">
        <v>42338</v>
      </c>
      <c r="G4545" s="76" t="s">
        <v>434</v>
      </c>
      <c r="H4545" s="76"/>
      <c r="I4545" s="76" t="s">
        <v>433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285</v>
      </c>
      <c r="F4546" s="77">
        <v>42460</v>
      </c>
      <c r="G4546" s="76" t="s">
        <v>426</v>
      </c>
      <c r="H4546" s="76"/>
      <c r="I4546" s="76" t="s">
        <v>425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285</v>
      </c>
      <c r="F4547" s="77">
        <v>42767</v>
      </c>
      <c r="G4547" s="76" t="s">
        <v>284</v>
      </c>
      <c r="H4547" s="76"/>
      <c r="I4547" s="76" t="s">
        <v>283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285</v>
      </c>
      <c r="F4548" s="77">
        <v>42886</v>
      </c>
      <c r="G4548" s="76" t="s">
        <v>680</v>
      </c>
      <c r="H4548" s="76"/>
      <c r="I4548" s="76" t="s">
        <v>679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285</v>
      </c>
      <c r="F4549" s="77">
        <v>43281</v>
      </c>
      <c r="G4549" s="76" t="s">
        <v>720</v>
      </c>
      <c r="H4549" s="76"/>
      <c r="I4549" s="76" t="s">
        <v>719</v>
      </c>
      <c r="J4549" s="78">
        <v>20</v>
      </c>
    </row>
    <row r="4550" spans="1:10" x14ac:dyDescent="0.25">
      <c r="A4550" s="76"/>
      <c r="B4550" s="76"/>
      <c r="C4550" s="76" t="s">
        <v>3380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3379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285</v>
      </c>
      <c r="F4552" s="77">
        <v>42035</v>
      </c>
      <c r="G4552" s="76" t="s">
        <v>754</v>
      </c>
      <c r="H4552" s="76"/>
      <c r="I4552" s="76" t="s">
        <v>753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285</v>
      </c>
      <c r="F4553" s="77">
        <v>42063</v>
      </c>
      <c r="G4553" s="76" t="s">
        <v>457</v>
      </c>
      <c r="H4553" s="76"/>
      <c r="I4553" s="76" t="s">
        <v>456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285</v>
      </c>
      <c r="F4554" s="77">
        <v>42094</v>
      </c>
      <c r="G4554" s="76" t="s">
        <v>452</v>
      </c>
      <c r="H4554" s="76"/>
      <c r="I4554" s="76" t="s">
        <v>451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285</v>
      </c>
      <c r="F4555" s="77">
        <v>42370</v>
      </c>
      <c r="G4555" s="76" t="s">
        <v>568</v>
      </c>
      <c r="H4555" s="76"/>
      <c r="I4555" s="76" t="s">
        <v>567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285</v>
      </c>
      <c r="F4556" s="77">
        <v>42460</v>
      </c>
      <c r="G4556" s="76" t="s">
        <v>426</v>
      </c>
      <c r="H4556" s="76"/>
      <c r="I4556" s="76" t="s">
        <v>425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285</v>
      </c>
      <c r="F4557" s="77">
        <v>42766</v>
      </c>
      <c r="G4557" s="76" t="s">
        <v>398</v>
      </c>
      <c r="H4557" s="76"/>
      <c r="I4557" s="76" t="s">
        <v>397</v>
      </c>
      <c r="J4557" s="78">
        <v>38</v>
      </c>
    </row>
    <row r="4558" spans="1:10" x14ac:dyDescent="0.25">
      <c r="A4558" s="76"/>
      <c r="B4558" s="76"/>
      <c r="C4558" s="76" t="s">
        <v>3378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3377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285</v>
      </c>
      <c r="F4560" s="77">
        <v>41060</v>
      </c>
      <c r="G4560" s="76" t="s">
        <v>515</v>
      </c>
      <c r="H4560" s="76"/>
      <c r="I4560" s="76" t="s">
        <v>514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285</v>
      </c>
      <c r="F4561" s="77">
        <v>41608</v>
      </c>
      <c r="G4561" s="76" t="s">
        <v>483</v>
      </c>
      <c r="H4561" s="76"/>
      <c r="I4561" s="76" t="s">
        <v>482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285</v>
      </c>
      <c r="F4562" s="77">
        <v>41790</v>
      </c>
      <c r="G4562" s="76" t="s">
        <v>570</v>
      </c>
      <c r="H4562" s="76"/>
      <c r="I4562" s="76" t="s">
        <v>569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285</v>
      </c>
      <c r="F4563" s="77">
        <v>42735</v>
      </c>
      <c r="G4563" s="76" t="s">
        <v>402</v>
      </c>
      <c r="H4563" s="76"/>
      <c r="I4563" s="76" t="s">
        <v>401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337</v>
      </c>
      <c r="F4564" s="77">
        <v>42926</v>
      </c>
      <c r="G4564" s="76" t="s">
        <v>440</v>
      </c>
      <c r="H4564" s="76" t="s">
        <v>3376</v>
      </c>
      <c r="I4564" s="76" t="s">
        <v>3375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285</v>
      </c>
      <c r="F4565" s="77">
        <v>42947</v>
      </c>
      <c r="G4565" s="76" t="s">
        <v>3374</v>
      </c>
      <c r="H4565" s="76"/>
      <c r="I4565" s="76" t="s">
        <v>3373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285</v>
      </c>
      <c r="F4566" s="77">
        <v>43049</v>
      </c>
      <c r="G4566" s="76" t="s">
        <v>3372</v>
      </c>
      <c r="H4566" s="76"/>
      <c r="I4566" s="76" t="s">
        <v>3371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276</v>
      </c>
      <c r="F4567" s="77">
        <v>43216</v>
      </c>
      <c r="G4567" s="76" t="s">
        <v>3370</v>
      </c>
      <c r="H4567" s="76" t="s">
        <v>3366</v>
      </c>
      <c r="I4567" s="76" t="s">
        <v>3368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276</v>
      </c>
      <c r="F4568" s="77">
        <v>43308</v>
      </c>
      <c r="G4568" s="76" t="s">
        <v>3369</v>
      </c>
      <c r="H4568" s="76" t="s">
        <v>3366</v>
      </c>
      <c r="I4568" s="76" t="s">
        <v>3368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276</v>
      </c>
      <c r="F4569" s="77">
        <v>43308</v>
      </c>
      <c r="G4569" s="76" t="s">
        <v>3367</v>
      </c>
      <c r="H4569" s="76" t="s">
        <v>3366</v>
      </c>
      <c r="I4569" s="76" t="s">
        <v>3365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276</v>
      </c>
      <c r="F4570" s="77">
        <v>43616</v>
      </c>
      <c r="G4570" s="76" t="s">
        <v>3364</v>
      </c>
      <c r="H4570" s="76" t="s">
        <v>3363</v>
      </c>
      <c r="I4570" s="76" t="s">
        <v>3362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285</v>
      </c>
      <c r="F4571" s="77">
        <v>43769</v>
      </c>
      <c r="G4571" s="76" t="s">
        <v>342</v>
      </c>
      <c r="H4571" s="76"/>
      <c r="I4571" s="76" t="s">
        <v>3361</v>
      </c>
      <c r="J4571" s="78">
        <v>-238.75</v>
      </c>
    </row>
    <row r="4572" spans="1:10" x14ac:dyDescent="0.25">
      <c r="A4572" s="76"/>
      <c r="B4572" s="76"/>
      <c r="C4572" s="76" t="s">
        <v>3360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3359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285</v>
      </c>
      <c r="F4574" s="77">
        <v>40574</v>
      </c>
      <c r="G4574" s="76" t="s">
        <v>539</v>
      </c>
      <c r="H4574" s="76"/>
      <c r="I4574" s="76" t="s">
        <v>538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285</v>
      </c>
      <c r="F4575" s="77">
        <v>40602</v>
      </c>
      <c r="G4575" s="76" t="s">
        <v>838</v>
      </c>
      <c r="H4575" s="76"/>
      <c r="I4575" s="76" t="s">
        <v>837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285</v>
      </c>
      <c r="F4576" s="77">
        <v>40694</v>
      </c>
      <c r="G4576" s="76" t="s">
        <v>593</v>
      </c>
      <c r="H4576" s="76"/>
      <c r="I4576" s="76" t="s">
        <v>592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285</v>
      </c>
      <c r="F4577" s="77">
        <v>40755</v>
      </c>
      <c r="G4577" s="76" t="s">
        <v>531</v>
      </c>
      <c r="H4577" s="76"/>
      <c r="I4577" s="76" t="s">
        <v>530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285</v>
      </c>
      <c r="F4578" s="77">
        <v>40877</v>
      </c>
      <c r="G4578" s="76" t="s">
        <v>289</v>
      </c>
      <c r="H4578" s="76"/>
      <c r="I4578" s="76" t="s">
        <v>288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285</v>
      </c>
      <c r="F4579" s="77">
        <v>40939</v>
      </c>
      <c r="G4579" s="76" t="s">
        <v>525</v>
      </c>
      <c r="H4579" s="76"/>
      <c r="I4579" s="76" t="s">
        <v>524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285</v>
      </c>
      <c r="F4580" s="77">
        <v>40968</v>
      </c>
      <c r="G4580" s="76" t="s">
        <v>523</v>
      </c>
      <c r="H4580" s="76"/>
      <c r="I4580" s="76" t="s">
        <v>522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285</v>
      </c>
      <c r="F4581" s="77">
        <v>41060</v>
      </c>
      <c r="G4581" s="76" t="s">
        <v>515</v>
      </c>
      <c r="H4581" s="76"/>
      <c r="I4581" s="76" t="s">
        <v>514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285</v>
      </c>
      <c r="F4582" s="77">
        <v>41121</v>
      </c>
      <c r="G4582" s="76" t="s">
        <v>513</v>
      </c>
      <c r="H4582" s="76"/>
      <c r="I4582" s="76" t="s">
        <v>512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285</v>
      </c>
      <c r="F4583" s="77">
        <v>41121</v>
      </c>
      <c r="G4583" s="76" t="s">
        <v>1008</v>
      </c>
      <c r="H4583" s="76"/>
      <c r="I4583" s="76" t="s">
        <v>1007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285</v>
      </c>
      <c r="F4584" s="77">
        <v>41182</v>
      </c>
      <c r="G4584" s="76" t="s">
        <v>509</v>
      </c>
      <c r="H4584" s="76"/>
      <c r="I4584" s="76" t="s">
        <v>508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285</v>
      </c>
      <c r="F4585" s="77">
        <v>41213</v>
      </c>
      <c r="G4585" s="76" t="s">
        <v>507</v>
      </c>
      <c r="H4585" s="76"/>
      <c r="I4585" s="76" t="s">
        <v>506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285</v>
      </c>
      <c r="F4586" s="77">
        <v>41243</v>
      </c>
      <c r="G4586" s="76" t="s">
        <v>505</v>
      </c>
      <c r="H4586" s="76"/>
      <c r="I4586" s="76" t="s">
        <v>504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285</v>
      </c>
      <c r="F4587" s="77">
        <v>41274</v>
      </c>
      <c r="G4587" s="76" t="s">
        <v>503</v>
      </c>
      <c r="H4587" s="76"/>
      <c r="I4587" s="76" t="s">
        <v>502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285</v>
      </c>
      <c r="F4588" s="77">
        <v>41305</v>
      </c>
      <c r="G4588" s="76" t="s">
        <v>501</v>
      </c>
      <c r="H4588" s="76"/>
      <c r="I4588" s="76" t="s">
        <v>500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285</v>
      </c>
      <c r="F4589" s="77">
        <v>41394</v>
      </c>
      <c r="G4589" s="76" t="s">
        <v>495</v>
      </c>
      <c r="H4589" s="76"/>
      <c r="I4589" s="76" t="s">
        <v>494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285</v>
      </c>
      <c r="F4590" s="77">
        <v>41455</v>
      </c>
      <c r="G4590" s="76" t="s">
        <v>491</v>
      </c>
      <c r="H4590" s="76"/>
      <c r="I4590" s="76" t="s">
        <v>490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285</v>
      </c>
      <c r="F4591" s="77">
        <v>41486</v>
      </c>
      <c r="G4591" s="76" t="s">
        <v>591</v>
      </c>
      <c r="H4591" s="76"/>
      <c r="I4591" s="76" t="s">
        <v>590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285</v>
      </c>
      <c r="F4592" s="77">
        <v>41517</v>
      </c>
      <c r="G4592" s="76" t="s">
        <v>489</v>
      </c>
      <c r="H4592" s="76"/>
      <c r="I4592" s="76" t="s">
        <v>488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285</v>
      </c>
      <c r="F4593" s="77">
        <v>41517</v>
      </c>
      <c r="G4593" s="76" t="s">
        <v>825</v>
      </c>
      <c r="H4593" s="76"/>
      <c r="I4593" s="76" t="s">
        <v>824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285</v>
      </c>
      <c r="F4594" s="77">
        <v>41547</v>
      </c>
      <c r="G4594" s="76" t="s">
        <v>487</v>
      </c>
      <c r="H4594" s="76"/>
      <c r="I4594" s="76" t="s">
        <v>486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285</v>
      </c>
      <c r="F4595" s="77">
        <v>41578</v>
      </c>
      <c r="G4595" s="76" t="s">
        <v>485</v>
      </c>
      <c r="H4595" s="76"/>
      <c r="I4595" s="76" t="s">
        <v>484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285</v>
      </c>
      <c r="F4596" s="77">
        <v>41608</v>
      </c>
      <c r="G4596" s="76" t="s">
        <v>483</v>
      </c>
      <c r="H4596" s="76"/>
      <c r="I4596" s="76" t="s">
        <v>482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285</v>
      </c>
      <c r="F4597" s="77">
        <v>41670</v>
      </c>
      <c r="G4597" s="76" t="s">
        <v>587</v>
      </c>
      <c r="H4597" s="76"/>
      <c r="I4597" s="76" t="s">
        <v>586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285</v>
      </c>
      <c r="F4598" s="77">
        <v>41698</v>
      </c>
      <c r="G4598" s="76" t="s">
        <v>477</v>
      </c>
      <c r="H4598" s="76"/>
      <c r="I4598" s="76" t="s">
        <v>476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285</v>
      </c>
      <c r="F4599" s="77">
        <v>41759</v>
      </c>
      <c r="G4599" s="76" t="s">
        <v>471</v>
      </c>
      <c r="H4599" s="76"/>
      <c r="I4599" s="76" t="s">
        <v>470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285</v>
      </c>
      <c r="F4600" s="77">
        <v>41851</v>
      </c>
      <c r="G4600" s="76" t="s">
        <v>469</v>
      </c>
      <c r="H4600" s="76"/>
      <c r="I4600" s="76" t="s">
        <v>468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285</v>
      </c>
      <c r="F4601" s="77">
        <v>41882</v>
      </c>
      <c r="G4601" s="76" t="s">
        <v>467</v>
      </c>
      <c r="H4601" s="76"/>
      <c r="I4601" s="76" t="s">
        <v>466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285</v>
      </c>
      <c r="F4602" s="77">
        <v>41943</v>
      </c>
      <c r="G4602" s="76" t="s">
        <v>465</v>
      </c>
      <c r="H4602" s="76"/>
      <c r="I4602" s="76" t="s">
        <v>464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285</v>
      </c>
      <c r="F4603" s="77">
        <v>42004</v>
      </c>
      <c r="G4603" s="76" t="s">
        <v>460</v>
      </c>
      <c r="H4603" s="76"/>
      <c r="I4603" s="76" t="s">
        <v>459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285</v>
      </c>
      <c r="F4604" s="77">
        <v>42035</v>
      </c>
      <c r="G4604" s="76" t="s">
        <v>754</v>
      </c>
      <c r="H4604" s="76"/>
      <c r="I4604" s="76" t="s">
        <v>753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285</v>
      </c>
      <c r="F4605" s="77">
        <v>42063</v>
      </c>
      <c r="G4605" s="76" t="s">
        <v>457</v>
      </c>
      <c r="H4605" s="76"/>
      <c r="I4605" s="76" t="s">
        <v>456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285</v>
      </c>
      <c r="F4606" s="77">
        <v>42094</v>
      </c>
      <c r="G4606" s="76" t="s">
        <v>452</v>
      </c>
      <c r="H4606" s="76"/>
      <c r="I4606" s="76" t="s">
        <v>451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285</v>
      </c>
      <c r="F4607" s="77">
        <v>42124</v>
      </c>
      <c r="G4607" s="76" t="s">
        <v>448</v>
      </c>
      <c r="H4607" s="76"/>
      <c r="I4607" s="76" t="s">
        <v>447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637</v>
      </c>
      <c r="F4608" s="77">
        <v>42136</v>
      </c>
      <c r="G4608" s="76"/>
      <c r="H4608" s="76"/>
      <c r="I4608" s="76" t="s">
        <v>3358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285</v>
      </c>
      <c r="F4609" s="77">
        <v>42155</v>
      </c>
      <c r="G4609" s="76" t="s">
        <v>752</v>
      </c>
      <c r="H4609" s="76"/>
      <c r="I4609" s="76" t="s">
        <v>751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285</v>
      </c>
      <c r="F4610" s="77">
        <v>42216</v>
      </c>
      <c r="G4610" s="76" t="s">
        <v>927</v>
      </c>
      <c r="H4610" s="76"/>
      <c r="I4610" s="76" t="s">
        <v>926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285</v>
      </c>
      <c r="F4611" s="77">
        <v>42247</v>
      </c>
      <c r="G4611" s="76" t="s">
        <v>440</v>
      </c>
      <c r="H4611" s="76"/>
      <c r="I4611" s="76" t="s">
        <v>439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285</v>
      </c>
      <c r="F4612" s="77">
        <v>42277</v>
      </c>
      <c r="G4612" s="76" t="s">
        <v>438</v>
      </c>
      <c r="H4612" s="76"/>
      <c r="I4612" s="76" t="s">
        <v>437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285</v>
      </c>
      <c r="F4613" s="77">
        <v>42338</v>
      </c>
      <c r="G4613" s="76" t="s">
        <v>434</v>
      </c>
      <c r="H4613" s="76"/>
      <c r="I4613" s="76" t="s">
        <v>433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285</v>
      </c>
      <c r="F4614" s="77">
        <v>42369</v>
      </c>
      <c r="G4614" s="76" t="s">
        <v>432</v>
      </c>
      <c r="H4614" s="76"/>
      <c r="I4614" s="76" t="s">
        <v>431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285</v>
      </c>
      <c r="F4615" s="77">
        <v>42429</v>
      </c>
      <c r="G4615" s="76" t="s">
        <v>427</v>
      </c>
      <c r="H4615" s="76"/>
      <c r="I4615" s="76" t="s">
        <v>394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285</v>
      </c>
      <c r="F4616" s="77">
        <v>42490</v>
      </c>
      <c r="G4616" s="76" t="s">
        <v>423</v>
      </c>
      <c r="H4616" s="76"/>
      <c r="I4616" s="76" t="s">
        <v>422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285</v>
      </c>
      <c r="F4617" s="77">
        <v>42521</v>
      </c>
      <c r="G4617" s="76" t="s">
        <v>420</v>
      </c>
      <c r="H4617" s="76"/>
      <c r="I4617" s="76" t="s">
        <v>419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285</v>
      </c>
      <c r="F4618" s="77">
        <v>42551</v>
      </c>
      <c r="G4618" s="76" t="s">
        <v>418</v>
      </c>
      <c r="H4618" s="76"/>
      <c r="I4618" s="76" t="s">
        <v>417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285</v>
      </c>
      <c r="F4619" s="77">
        <v>42582</v>
      </c>
      <c r="G4619" s="76" t="s">
        <v>415</v>
      </c>
      <c r="H4619" s="76"/>
      <c r="I4619" s="76" t="s">
        <v>414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285</v>
      </c>
      <c r="F4620" s="77">
        <v>42613</v>
      </c>
      <c r="G4620" s="76" t="s">
        <v>413</v>
      </c>
      <c r="H4620" s="76"/>
      <c r="I4620" s="76" t="s">
        <v>412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285</v>
      </c>
      <c r="F4621" s="77">
        <v>42643</v>
      </c>
      <c r="G4621" s="76" t="s">
        <v>409</v>
      </c>
      <c r="H4621" s="76"/>
      <c r="I4621" s="76" t="s">
        <v>408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296</v>
      </c>
      <c r="F4622" s="77">
        <v>42646</v>
      </c>
      <c r="G4622" s="76"/>
      <c r="H4622" s="76" t="s">
        <v>266</v>
      </c>
      <c r="I4622" s="76" t="s">
        <v>3357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285</v>
      </c>
      <c r="F4623" s="77">
        <v>42675</v>
      </c>
      <c r="G4623" s="76" t="s">
        <v>406</v>
      </c>
      <c r="H4623" s="76"/>
      <c r="I4623" s="76" t="s">
        <v>405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285</v>
      </c>
      <c r="F4624" s="77">
        <v>42682</v>
      </c>
      <c r="G4624" s="76" t="s">
        <v>3356</v>
      </c>
      <c r="H4624" s="76"/>
      <c r="I4624" s="76" t="s">
        <v>3355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296</v>
      </c>
      <c r="F4625" s="77">
        <v>42691</v>
      </c>
      <c r="G4625" s="76"/>
      <c r="H4625" s="76" t="s">
        <v>266</v>
      </c>
      <c r="I4625" s="76" t="s">
        <v>3354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285</v>
      </c>
      <c r="F4626" s="77">
        <v>42704</v>
      </c>
      <c r="G4626" s="76" t="s">
        <v>807</v>
      </c>
      <c r="H4626" s="76"/>
      <c r="I4626" s="76" t="s">
        <v>806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296</v>
      </c>
      <c r="F4627" s="77">
        <v>42705</v>
      </c>
      <c r="G4627" s="76"/>
      <c r="H4627" s="76" t="s">
        <v>266</v>
      </c>
      <c r="I4627" s="76" t="s">
        <v>3353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285</v>
      </c>
      <c r="F4628" s="77">
        <v>42766</v>
      </c>
      <c r="G4628" s="76" t="s">
        <v>398</v>
      </c>
      <c r="H4628" s="76"/>
      <c r="I4628" s="76" t="s">
        <v>397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285</v>
      </c>
      <c r="F4629" s="77">
        <v>42825</v>
      </c>
      <c r="G4629" s="76" t="s">
        <v>391</v>
      </c>
      <c r="H4629" s="76"/>
      <c r="I4629" s="76" t="s">
        <v>390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285</v>
      </c>
      <c r="F4630" s="77">
        <v>42855</v>
      </c>
      <c r="G4630" s="76" t="s">
        <v>388</v>
      </c>
      <c r="H4630" s="76"/>
      <c r="I4630" s="76" t="s">
        <v>387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285</v>
      </c>
      <c r="F4631" s="77">
        <v>42886</v>
      </c>
      <c r="G4631" s="76" t="s">
        <v>680</v>
      </c>
      <c r="H4631" s="76"/>
      <c r="I4631" s="76" t="s">
        <v>679</v>
      </c>
      <c r="J4631" s="78">
        <v>8</v>
      </c>
    </row>
    <row r="4632" spans="1:10" x14ac:dyDescent="0.25">
      <c r="A4632" s="76"/>
      <c r="B4632" s="76"/>
      <c r="C4632" s="76" t="s">
        <v>3352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3351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285</v>
      </c>
      <c r="F4634" s="77">
        <v>40755</v>
      </c>
      <c r="G4634" s="76" t="s">
        <v>531</v>
      </c>
      <c r="H4634" s="76"/>
      <c r="I4634" s="76" t="s">
        <v>530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285</v>
      </c>
      <c r="F4635" s="77">
        <v>40877</v>
      </c>
      <c r="G4635" s="76" t="s">
        <v>289</v>
      </c>
      <c r="H4635" s="76"/>
      <c r="I4635" s="76" t="s">
        <v>288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285</v>
      </c>
      <c r="F4636" s="77">
        <v>41060</v>
      </c>
      <c r="G4636" s="76" t="s">
        <v>515</v>
      </c>
      <c r="H4636" s="76"/>
      <c r="I4636" s="76" t="s">
        <v>514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285</v>
      </c>
      <c r="F4637" s="77">
        <v>41121</v>
      </c>
      <c r="G4637" s="76" t="s">
        <v>513</v>
      </c>
      <c r="H4637" s="76"/>
      <c r="I4637" s="76" t="s">
        <v>512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285</v>
      </c>
      <c r="F4638" s="77">
        <v>41182</v>
      </c>
      <c r="G4638" s="76" t="s">
        <v>509</v>
      </c>
      <c r="H4638" s="76"/>
      <c r="I4638" s="76" t="s">
        <v>508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285</v>
      </c>
      <c r="F4639" s="77">
        <v>41425</v>
      </c>
      <c r="G4639" s="76" t="s">
        <v>493</v>
      </c>
      <c r="H4639" s="76"/>
      <c r="I4639" s="76" t="s">
        <v>492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285</v>
      </c>
      <c r="F4640" s="77">
        <v>41486</v>
      </c>
      <c r="G4640" s="76" t="s">
        <v>591</v>
      </c>
      <c r="H4640" s="76"/>
      <c r="I4640" s="76" t="s">
        <v>590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285</v>
      </c>
      <c r="F4641" s="77">
        <v>41517</v>
      </c>
      <c r="G4641" s="76" t="s">
        <v>489</v>
      </c>
      <c r="H4641" s="76"/>
      <c r="I4641" s="76" t="s">
        <v>488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285</v>
      </c>
      <c r="F4642" s="77">
        <v>41698</v>
      </c>
      <c r="G4642" s="76" t="s">
        <v>477</v>
      </c>
      <c r="H4642" s="76"/>
      <c r="I4642" s="76" t="s">
        <v>476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285</v>
      </c>
      <c r="F4643" s="77">
        <v>41729</v>
      </c>
      <c r="G4643" s="76" t="s">
        <v>473</v>
      </c>
      <c r="H4643" s="76"/>
      <c r="I4643" s="76" t="s">
        <v>472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285</v>
      </c>
      <c r="F4644" s="77">
        <v>41943</v>
      </c>
      <c r="G4644" s="76" t="s">
        <v>465</v>
      </c>
      <c r="H4644" s="76"/>
      <c r="I4644" s="76" t="s">
        <v>464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285</v>
      </c>
      <c r="F4645" s="77">
        <v>42035</v>
      </c>
      <c r="G4645" s="76" t="s">
        <v>754</v>
      </c>
      <c r="H4645" s="76"/>
      <c r="I4645" s="76" t="s">
        <v>753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285</v>
      </c>
      <c r="F4646" s="77">
        <v>42063</v>
      </c>
      <c r="G4646" s="76" t="s">
        <v>457</v>
      </c>
      <c r="H4646" s="76"/>
      <c r="I4646" s="76" t="s">
        <v>456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296</v>
      </c>
      <c r="F4647" s="77">
        <v>42100</v>
      </c>
      <c r="G4647" s="76"/>
      <c r="H4647" s="76" t="s">
        <v>323</v>
      </c>
      <c r="I4647" s="76" t="s">
        <v>3350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285</v>
      </c>
      <c r="F4648" s="77">
        <v>42124</v>
      </c>
      <c r="G4648" s="76" t="s">
        <v>448</v>
      </c>
      <c r="H4648" s="76"/>
      <c r="I4648" s="76" t="s">
        <v>447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285</v>
      </c>
      <c r="F4649" s="77">
        <v>42277</v>
      </c>
      <c r="G4649" s="76" t="s">
        <v>438</v>
      </c>
      <c r="H4649" s="76"/>
      <c r="I4649" s="76" t="s">
        <v>437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285</v>
      </c>
      <c r="F4650" s="77">
        <v>42338</v>
      </c>
      <c r="G4650" s="76" t="s">
        <v>434</v>
      </c>
      <c r="H4650" s="76"/>
      <c r="I4650" s="76" t="s">
        <v>433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285</v>
      </c>
      <c r="F4651" s="77">
        <v>42370</v>
      </c>
      <c r="G4651" s="76" t="s">
        <v>568</v>
      </c>
      <c r="H4651" s="76"/>
      <c r="I4651" s="76" t="s">
        <v>567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285</v>
      </c>
      <c r="F4652" s="77">
        <v>42429</v>
      </c>
      <c r="G4652" s="76" t="s">
        <v>427</v>
      </c>
      <c r="H4652" s="76"/>
      <c r="I4652" s="76" t="s">
        <v>394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285</v>
      </c>
      <c r="F4653" s="77">
        <v>42460</v>
      </c>
      <c r="G4653" s="76" t="s">
        <v>426</v>
      </c>
      <c r="H4653" s="76"/>
      <c r="I4653" s="76" t="s">
        <v>425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637</v>
      </c>
      <c r="F4654" s="77">
        <v>42475</v>
      </c>
      <c r="G4654" s="76"/>
      <c r="H4654" s="76" t="s">
        <v>2921</v>
      </c>
      <c r="I4654" s="76" t="s">
        <v>857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637</v>
      </c>
      <c r="F4655" s="77">
        <v>42475</v>
      </c>
      <c r="G4655" s="76"/>
      <c r="H4655" s="76"/>
      <c r="I4655" s="76" t="s">
        <v>681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285</v>
      </c>
      <c r="F4656" s="77">
        <v>42643</v>
      </c>
      <c r="G4656" s="76" t="s">
        <v>409</v>
      </c>
      <c r="H4656" s="76"/>
      <c r="I4656" s="76" t="s">
        <v>408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285</v>
      </c>
      <c r="F4657" s="77">
        <v>42675</v>
      </c>
      <c r="G4657" s="76" t="s">
        <v>406</v>
      </c>
      <c r="H4657" s="76"/>
      <c r="I4657" s="76" t="s">
        <v>405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285</v>
      </c>
      <c r="F4658" s="77">
        <v>42766</v>
      </c>
      <c r="G4658" s="76" t="s">
        <v>398</v>
      </c>
      <c r="H4658" s="76"/>
      <c r="I4658" s="76" t="s">
        <v>397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285</v>
      </c>
      <c r="F4659" s="77">
        <v>42794</v>
      </c>
      <c r="G4659" s="76" t="s">
        <v>395</v>
      </c>
      <c r="H4659" s="76"/>
      <c r="I4659" s="76" t="s">
        <v>394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285</v>
      </c>
      <c r="F4660" s="77">
        <v>42855</v>
      </c>
      <c r="G4660" s="76" t="s">
        <v>388</v>
      </c>
      <c r="H4660" s="76"/>
      <c r="I4660" s="76" t="s">
        <v>387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276</v>
      </c>
      <c r="F4661" s="77">
        <v>43616</v>
      </c>
      <c r="G4661" s="76" t="s">
        <v>3349</v>
      </c>
      <c r="H4661" s="76" t="s">
        <v>3348</v>
      </c>
      <c r="I4661" s="76" t="s">
        <v>3347</v>
      </c>
      <c r="J4661" s="78">
        <v>-228.14</v>
      </c>
    </row>
    <row r="4662" spans="1:10" x14ac:dyDescent="0.25">
      <c r="A4662" s="76"/>
      <c r="B4662" s="76"/>
      <c r="C4662" s="76" t="s">
        <v>3346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3345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285</v>
      </c>
      <c r="F4664" s="77">
        <v>41121</v>
      </c>
      <c r="G4664" s="76" t="s">
        <v>513</v>
      </c>
      <c r="H4664" s="76"/>
      <c r="I4664" s="76" t="s">
        <v>512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285</v>
      </c>
      <c r="F4665" s="77">
        <v>41394</v>
      </c>
      <c r="G4665" s="76" t="s">
        <v>495</v>
      </c>
      <c r="H4665" s="76"/>
      <c r="I4665" s="76" t="s">
        <v>494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296</v>
      </c>
      <c r="F4666" s="77">
        <v>42233</v>
      </c>
      <c r="G4666" s="76"/>
      <c r="H4666" s="76" t="s">
        <v>266</v>
      </c>
      <c r="I4666" s="76" t="s">
        <v>3344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285</v>
      </c>
      <c r="F4667" s="77">
        <v>42370</v>
      </c>
      <c r="G4667" s="76" t="s">
        <v>568</v>
      </c>
      <c r="H4667" s="76"/>
      <c r="I4667" s="76" t="s">
        <v>567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296</v>
      </c>
      <c r="F4668" s="77">
        <v>42478</v>
      </c>
      <c r="G4668" s="76" t="s">
        <v>610</v>
      </c>
      <c r="H4668" s="76" t="s">
        <v>3343</v>
      </c>
      <c r="I4668" s="76" t="s">
        <v>3342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285</v>
      </c>
      <c r="F4669" s="77">
        <v>42521</v>
      </c>
      <c r="G4669" s="76" t="s">
        <v>420</v>
      </c>
      <c r="H4669" s="76"/>
      <c r="I4669" s="76" t="s">
        <v>419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285</v>
      </c>
      <c r="F4670" s="77">
        <v>42551</v>
      </c>
      <c r="G4670" s="76" t="s">
        <v>418</v>
      </c>
      <c r="H4670" s="76"/>
      <c r="I4670" s="76" t="s">
        <v>417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285</v>
      </c>
      <c r="F4671" s="77">
        <v>42613</v>
      </c>
      <c r="G4671" s="76" t="s">
        <v>413</v>
      </c>
      <c r="H4671" s="76"/>
      <c r="I4671" s="76" t="s">
        <v>412</v>
      </c>
      <c r="J4671" s="78">
        <v>8</v>
      </c>
    </row>
    <row r="4672" spans="1:10" x14ac:dyDescent="0.25">
      <c r="A4672" s="76"/>
      <c r="B4672" s="76"/>
      <c r="C4672" s="76" t="s">
        <v>3341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3340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285</v>
      </c>
      <c r="F4674" s="77">
        <v>43769</v>
      </c>
      <c r="G4674" s="76" t="s">
        <v>342</v>
      </c>
      <c r="H4674" s="76"/>
      <c r="I4674" s="76" t="s">
        <v>3339</v>
      </c>
      <c r="J4674" s="78">
        <v>-392.75</v>
      </c>
    </row>
    <row r="4675" spans="1:10" x14ac:dyDescent="0.25">
      <c r="A4675" s="76"/>
      <c r="B4675" s="76"/>
      <c r="C4675" s="76" t="s">
        <v>3338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3337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285</v>
      </c>
      <c r="F4677" s="77">
        <v>42370</v>
      </c>
      <c r="G4677" s="76" t="s">
        <v>568</v>
      </c>
      <c r="H4677" s="76"/>
      <c r="I4677" s="76" t="s">
        <v>567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285</v>
      </c>
      <c r="F4678" s="77">
        <v>42767</v>
      </c>
      <c r="G4678" s="76" t="s">
        <v>284</v>
      </c>
      <c r="H4678" s="76"/>
      <c r="I4678" s="76" t="s">
        <v>283</v>
      </c>
      <c r="J4678" s="78">
        <v>-500</v>
      </c>
    </row>
    <row r="4679" spans="1:10" x14ac:dyDescent="0.25">
      <c r="A4679" s="76"/>
      <c r="B4679" s="76"/>
      <c r="C4679" s="76" t="s">
        <v>3336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3335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285</v>
      </c>
      <c r="F4681" s="77">
        <v>40694</v>
      </c>
      <c r="G4681" s="76" t="s">
        <v>593</v>
      </c>
      <c r="H4681" s="76"/>
      <c r="I4681" s="76" t="s">
        <v>592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285</v>
      </c>
      <c r="F4682" s="77">
        <v>40724</v>
      </c>
      <c r="G4682" s="76" t="s">
        <v>533</v>
      </c>
      <c r="H4682" s="76"/>
      <c r="I4682" s="76" t="s">
        <v>532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285</v>
      </c>
      <c r="F4683" s="77">
        <v>40755</v>
      </c>
      <c r="G4683" s="76" t="s">
        <v>531</v>
      </c>
      <c r="H4683" s="76"/>
      <c r="I4683" s="76" t="s">
        <v>530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285</v>
      </c>
      <c r="F4684" s="77">
        <v>40877</v>
      </c>
      <c r="G4684" s="76" t="s">
        <v>289</v>
      </c>
      <c r="H4684" s="76"/>
      <c r="I4684" s="76" t="s">
        <v>288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285</v>
      </c>
      <c r="F4685" s="77">
        <v>40908</v>
      </c>
      <c r="G4685" s="76" t="s">
        <v>527</v>
      </c>
      <c r="H4685" s="76"/>
      <c r="I4685" s="76" t="s">
        <v>526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285</v>
      </c>
      <c r="F4686" s="77">
        <v>40939</v>
      </c>
      <c r="G4686" s="76" t="s">
        <v>525</v>
      </c>
      <c r="H4686" s="76"/>
      <c r="I4686" s="76" t="s">
        <v>524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285</v>
      </c>
      <c r="F4687" s="77">
        <v>41029</v>
      </c>
      <c r="G4687" s="76" t="s">
        <v>519</v>
      </c>
      <c r="H4687" s="76"/>
      <c r="I4687" s="76" t="s">
        <v>518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285</v>
      </c>
      <c r="F4688" s="77">
        <v>41060</v>
      </c>
      <c r="G4688" s="76" t="s">
        <v>515</v>
      </c>
      <c r="H4688" s="76"/>
      <c r="I4688" s="76" t="s">
        <v>514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285</v>
      </c>
      <c r="F4689" s="77">
        <v>41121</v>
      </c>
      <c r="G4689" s="76" t="s">
        <v>513</v>
      </c>
      <c r="H4689" s="76"/>
      <c r="I4689" s="76" t="s">
        <v>512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285</v>
      </c>
      <c r="F4690" s="77">
        <v>41182</v>
      </c>
      <c r="G4690" s="76" t="s">
        <v>509</v>
      </c>
      <c r="H4690" s="76"/>
      <c r="I4690" s="76" t="s">
        <v>508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285</v>
      </c>
      <c r="F4691" s="77">
        <v>41243</v>
      </c>
      <c r="G4691" s="76" t="s">
        <v>505</v>
      </c>
      <c r="H4691" s="76"/>
      <c r="I4691" s="76" t="s">
        <v>504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285</v>
      </c>
      <c r="F4692" s="77">
        <v>41333</v>
      </c>
      <c r="G4692" s="76" t="s">
        <v>499</v>
      </c>
      <c r="H4692" s="76"/>
      <c r="I4692" s="76" t="s">
        <v>498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285</v>
      </c>
      <c r="F4693" s="77">
        <v>41364</v>
      </c>
      <c r="G4693" s="76" t="s">
        <v>497</v>
      </c>
      <c r="H4693" s="76"/>
      <c r="I4693" s="76" t="s">
        <v>496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285</v>
      </c>
      <c r="F4694" s="77">
        <v>41425</v>
      </c>
      <c r="G4694" s="76" t="s">
        <v>493</v>
      </c>
      <c r="H4694" s="76"/>
      <c r="I4694" s="76" t="s">
        <v>492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285</v>
      </c>
      <c r="F4695" s="77">
        <v>41455</v>
      </c>
      <c r="G4695" s="76" t="s">
        <v>491</v>
      </c>
      <c r="H4695" s="76"/>
      <c r="I4695" s="76" t="s">
        <v>490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285</v>
      </c>
      <c r="F4696" s="77">
        <v>41547</v>
      </c>
      <c r="G4696" s="76" t="s">
        <v>487</v>
      </c>
      <c r="H4696" s="76"/>
      <c r="I4696" s="76" t="s">
        <v>486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285</v>
      </c>
      <c r="F4697" s="77">
        <v>41578</v>
      </c>
      <c r="G4697" s="76" t="s">
        <v>485</v>
      </c>
      <c r="H4697" s="76"/>
      <c r="I4697" s="76" t="s">
        <v>484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285</v>
      </c>
      <c r="F4698" s="77">
        <v>41639</v>
      </c>
      <c r="G4698" s="76" t="s">
        <v>756</v>
      </c>
      <c r="H4698" s="76"/>
      <c r="I4698" s="76" t="s">
        <v>755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285</v>
      </c>
      <c r="F4699" s="77">
        <v>41661</v>
      </c>
      <c r="G4699" s="76" t="s">
        <v>3334</v>
      </c>
      <c r="H4699" s="76" t="s">
        <v>683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3333</v>
      </c>
      <c r="F4700" s="77">
        <v>41697</v>
      </c>
      <c r="G4700" s="76"/>
      <c r="H4700" s="76" t="s">
        <v>683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296</v>
      </c>
      <c r="F4701" s="77">
        <v>41752</v>
      </c>
      <c r="G4701" s="76"/>
      <c r="H4701" s="76" t="s">
        <v>3332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285</v>
      </c>
      <c r="F4702" s="77">
        <v>41759</v>
      </c>
      <c r="G4702" s="76" t="s">
        <v>3331</v>
      </c>
      <c r="H4702" s="76"/>
      <c r="I4702" s="76" t="s">
        <v>3330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285</v>
      </c>
      <c r="F4703" s="77">
        <v>41759</v>
      </c>
      <c r="G4703" s="76" t="s">
        <v>471</v>
      </c>
      <c r="H4703" s="76"/>
      <c r="I4703" s="76" t="s">
        <v>470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285</v>
      </c>
      <c r="F4704" s="77">
        <v>41790</v>
      </c>
      <c r="G4704" s="76" t="s">
        <v>570</v>
      </c>
      <c r="H4704" s="76"/>
      <c r="I4704" s="76" t="s">
        <v>569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296</v>
      </c>
      <c r="F4705" s="77">
        <v>41912</v>
      </c>
      <c r="G4705" s="76"/>
      <c r="H4705" s="76" t="s">
        <v>3320</v>
      </c>
      <c r="I4705" s="76" t="s">
        <v>1214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285</v>
      </c>
      <c r="F4706" s="77">
        <v>41943</v>
      </c>
      <c r="G4706" s="76" t="s">
        <v>465</v>
      </c>
      <c r="H4706" s="76"/>
      <c r="I4706" s="76" t="s">
        <v>464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296</v>
      </c>
      <c r="F4707" s="77">
        <v>41953</v>
      </c>
      <c r="G4707" s="76"/>
      <c r="H4707" s="76" t="s">
        <v>3322</v>
      </c>
      <c r="I4707" s="76" t="s">
        <v>3329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296</v>
      </c>
      <c r="F4708" s="77">
        <v>41981</v>
      </c>
      <c r="G4708" s="76"/>
      <c r="H4708" s="76" t="s">
        <v>3320</v>
      </c>
      <c r="I4708" s="76" t="s">
        <v>3328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296</v>
      </c>
      <c r="F4709" s="77">
        <v>42033</v>
      </c>
      <c r="G4709" s="76"/>
      <c r="H4709" s="76" t="s">
        <v>3320</v>
      </c>
      <c r="I4709" s="76" t="s">
        <v>3326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296</v>
      </c>
      <c r="F4710" s="77">
        <v>42058</v>
      </c>
      <c r="G4710" s="76"/>
      <c r="H4710" s="76" t="s">
        <v>3322</v>
      </c>
      <c r="I4710" s="76" t="s">
        <v>3327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285</v>
      </c>
      <c r="F4711" s="77">
        <v>42124</v>
      </c>
      <c r="G4711" s="76" t="s">
        <v>448</v>
      </c>
      <c r="H4711" s="76"/>
      <c r="I4711" s="76" t="s">
        <v>447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296</v>
      </c>
      <c r="F4712" s="77">
        <v>42142</v>
      </c>
      <c r="G4712" s="76"/>
      <c r="H4712" s="76" t="s">
        <v>3320</v>
      </c>
      <c r="I4712" s="76" t="s">
        <v>3326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296</v>
      </c>
      <c r="F4713" s="77">
        <v>42170</v>
      </c>
      <c r="G4713" s="76"/>
      <c r="H4713" s="76" t="s">
        <v>3320</v>
      </c>
      <c r="I4713" s="76" t="s">
        <v>3325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296</v>
      </c>
      <c r="F4714" s="77">
        <v>42184</v>
      </c>
      <c r="G4714" s="76"/>
      <c r="H4714" s="76" t="s">
        <v>3320</v>
      </c>
      <c r="I4714" s="76" t="s">
        <v>3324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285</v>
      </c>
      <c r="F4715" s="77">
        <v>42185</v>
      </c>
      <c r="G4715" s="76" t="s">
        <v>443</v>
      </c>
      <c r="H4715" s="76"/>
      <c r="I4715" s="76" t="s">
        <v>442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296</v>
      </c>
      <c r="F4716" s="77">
        <v>42247</v>
      </c>
      <c r="G4716" s="76"/>
      <c r="H4716" s="76" t="s">
        <v>3322</v>
      </c>
      <c r="I4716" s="76" t="s">
        <v>3321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296</v>
      </c>
      <c r="F4717" s="77">
        <v>42247</v>
      </c>
      <c r="G4717" s="76"/>
      <c r="H4717" s="76" t="s">
        <v>3320</v>
      </c>
      <c r="I4717" s="76" t="s">
        <v>3323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285</v>
      </c>
      <c r="F4718" s="77">
        <v>42247</v>
      </c>
      <c r="G4718" s="76" t="s">
        <v>440</v>
      </c>
      <c r="H4718" s="76"/>
      <c r="I4718" s="76" t="s">
        <v>439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296</v>
      </c>
      <c r="F4719" s="77">
        <v>42275</v>
      </c>
      <c r="G4719" s="76"/>
      <c r="H4719" s="76" t="s">
        <v>3322</v>
      </c>
      <c r="I4719" s="76" t="s">
        <v>3321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285</v>
      </c>
      <c r="F4720" s="77">
        <v>42277</v>
      </c>
      <c r="G4720" s="76" t="s">
        <v>438</v>
      </c>
      <c r="H4720" s="76"/>
      <c r="I4720" s="76" t="s">
        <v>437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296</v>
      </c>
      <c r="F4721" s="77">
        <v>42338</v>
      </c>
      <c r="G4721" s="76"/>
      <c r="H4721" s="76" t="s">
        <v>3320</v>
      </c>
      <c r="I4721" s="76" t="s">
        <v>389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285</v>
      </c>
      <c r="F4722" s="77">
        <v>42338</v>
      </c>
      <c r="G4722" s="76" t="s">
        <v>434</v>
      </c>
      <c r="H4722" s="76"/>
      <c r="I4722" s="76" t="s">
        <v>433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285</v>
      </c>
      <c r="F4723" s="77">
        <v>42551</v>
      </c>
      <c r="G4723" s="76" t="s">
        <v>418</v>
      </c>
      <c r="H4723" s="76"/>
      <c r="I4723" s="76" t="s">
        <v>417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285</v>
      </c>
      <c r="F4724" s="77">
        <v>42613</v>
      </c>
      <c r="G4724" s="76" t="s">
        <v>413</v>
      </c>
      <c r="H4724" s="76"/>
      <c r="I4724" s="76" t="s">
        <v>412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296</v>
      </c>
      <c r="F4725" s="77">
        <v>42646</v>
      </c>
      <c r="G4725" s="76"/>
      <c r="H4725" s="76" t="s">
        <v>3320</v>
      </c>
      <c r="I4725" s="76" t="s">
        <v>389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296</v>
      </c>
      <c r="F4726" s="77">
        <v>42646</v>
      </c>
      <c r="G4726" s="76"/>
      <c r="H4726" s="76" t="s">
        <v>3320</v>
      </c>
      <c r="I4726" s="76" t="s">
        <v>3319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285</v>
      </c>
      <c r="F4727" s="77">
        <v>42735</v>
      </c>
      <c r="G4727" s="76" t="s">
        <v>402</v>
      </c>
      <c r="H4727" s="76"/>
      <c r="I4727" s="76" t="s">
        <v>401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285</v>
      </c>
      <c r="F4728" s="77">
        <v>42825</v>
      </c>
      <c r="G4728" s="76" t="s">
        <v>391</v>
      </c>
      <c r="H4728" s="76"/>
      <c r="I4728" s="76" t="s">
        <v>390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285</v>
      </c>
      <c r="F4729" s="77">
        <v>42886</v>
      </c>
      <c r="G4729" s="76" t="s">
        <v>680</v>
      </c>
      <c r="H4729" s="76"/>
      <c r="I4729" s="76" t="s">
        <v>679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285</v>
      </c>
      <c r="F4730" s="77">
        <v>43131</v>
      </c>
      <c r="G4730" s="76" t="s">
        <v>3318</v>
      </c>
      <c r="H4730" s="76"/>
      <c r="I4730" s="76" t="s">
        <v>3317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276</v>
      </c>
      <c r="F4731" s="77">
        <v>43250</v>
      </c>
      <c r="G4731" s="76" t="s">
        <v>3316</v>
      </c>
      <c r="H4731" s="76" t="s">
        <v>3315</v>
      </c>
      <c r="I4731" s="76" t="s">
        <v>3314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276</v>
      </c>
      <c r="F4732" s="77">
        <v>43357</v>
      </c>
      <c r="G4732" s="76" t="s">
        <v>3312</v>
      </c>
      <c r="H4732" s="76" t="s">
        <v>3310</v>
      </c>
      <c r="I4732" s="76" t="s">
        <v>3313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276</v>
      </c>
      <c r="F4733" s="77">
        <v>43357</v>
      </c>
      <c r="G4733" s="76" t="s">
        <v>3312</v>
      </c>
      <c r="H4733" s="76" t="s">
        <v>3310</v>
      </c>
      <c r="I4733" s="76" t="s">
        <v>1173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276</v>
      </c>
      <c r="F4734" s="77">
        <v>43374</v>
      </c>
      <c r="G4734" s="76" t="s">
        <v>3311</v>
      </c>
      <c r="H4734" s="76" t="s">
        <v>3310</v>
      </c>
      <c r="I4734" s="76" t="s">
        <v>3309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712</v>
      </c>
      <c r="F4735" s="77">
        <v>43455</v>
      </c>
      <c r="G4735" s="76" t="s">
        <v>3308</v>
      </c>
      <c r="H4735" s="76" t="s">
        <v>3307</v>
      </c>
      <c r="I4735" s="76" t="s">
        <v>3306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285</v>
      </c>
      <c r="F4736" s="77">
        <v>43555</v>
      </c>
      <c r="G4736" s="76" t="s">
        <v>3305</v>
      </c>
      <c r="H4736" s="76"/>
      <c r="I4736" s="76" t="s">
        <v>3304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276</v>
      </c>
      <c r="F4737" s="77">
        <v>44043</v>
      </c>
      <c r="G4737" s="76" t="s">
        <v>3303</v>
      </c>
      <c r="H4737" s="76" t="s">
        <v>3300</v>
      </c>
      <c r="I4737" s="76" t="s">
        <v>3302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276</v>
      </c>
      <c r="F4738" s="77">
        <v>44069</v>
      </c>
      <c r="G4738" s="76" t="s">
        <v>3301</v>
      </c>
      <c r="H4738" s="76" t="s">
        <v>3300</v>
      </c>
      <c r="I4738" s="76" t="s">
        <v>3299</v>
      </c>
      <c r="J4738" s="78">
        <v>-4.99</v>
      </c>
    </row>
    <row r="4739" spans="1:10" x14ac:dyDescent="0.25">
      <c r="A4739" s="76"/>
      <c r="B4739" s="76"/>
      <c r="C4739" s="76" t="s">
        <v>3298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3297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285</v>
      </c>
      <c r="F4741" s="77">
        <v>40939</v>
      </c>
      <c r="G4741" s="76" t="s">
        <v>525</v>
      </c>
      <c r="H4741" s="76"/>
      <c r="I4741" s="76" t="s">
        <v>524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285</v>
      </c>
      <c r="F4742" s="77">
        <v>41973</v>
      </c>
      <c r="G4742" s="76" t="s">
        <v>462</v>
      </c>
      <c r="H4742" s="76"/>
      <c r="I4742" s="76" t="s">
        <v>461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285</v>
      </c>
      <c r="F4743" s="77">
        <v>42521</v>
      </c>
      <c r="G4743" s="76" t="s">
        <v>420</v>
      </c>
      <c r="H4743" s="76"/>
      <c r="I4743" s="76" t="s">
        <v>419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285</v>
      </c>
      <c r="F4744" s="77">
        <v>42767</v>
      </c>
      <c r="G4744" s="76" t="s">
        <v>284</v>
      </c>
      <c r="H4744" s="76"/>
      <c r="I4744" s="76" t="s">
        <v>283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285</v>
      </c>
      <c r="F4745" s="77">
        <v>43496</v>
      </c>
      <c r="G4745" s="76" t="s">
        <v>3296</v>
      </c>
      <c r="H4745" s="76"/>
      <c r="I4745" s="76" t="s">
        <v>3295</v>
      </c>
      <c r="J4745" s="78">
        <v>500</v>
      </c>
    </row>
    <row r="4746" spans="1:10" x14ac:dyDescent="0.25">
      <c r="A4746" s="76"/>
      <c r="B4746" s="76"/>
      <c r="C4746" s="76" t="s">
        <v>3294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3293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285</v>
      </c>
      <c r="F4748" s="77">
        <v>41182</v>
      </c>
      <c r="G4748" s="76" t="s">
        <v>509</v>
      </c>
      <c r="H4748" s="76"/>
      <c r="I4748" s="76" t="s">
        <v>508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285</v>
      </c>
      <c r="F4749" s="77">
        <v>41517</v>
      </c>
      <c r="G4749" s="76" t="s">
        <v>489</v>
      </c>
      <c r="H4749" s="76"/>
      <c r="I4749" s="76" t="s">
        <v>488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285</v>
      </c>
      <c r="F4750" s="77">
        <v>41547</v>
      </c>
      <c r="G4750" s="76" t="s">
        <v>487</v>
      </c>
      <c r="H4750" s="76"/>
      <c r="I4750" s="76" t="s">
        <v>486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285</v>
      </c>
      <c r="F4751" s="77">
        <v>41698</v>
      </c>
      <c r="G4751" s="76" t="s">
        <v>477</v>
      </c>
      <c r="H4751" s="76"/>
      <c r="I4751" s="76" t="s">
        <v>476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285</v>
      </c>
      <c r="F4752" s="77">
        <v>41851</v>
      </c>
      <c r="G4752" s="76" t="s">
        <v>469</v>
      </c>
      <c r="H4752" s="76"/>
      <c r="I4752" s="76" t="s">
        <v>468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285</v>
      </c>
      <c r="F4753" s="77">
        <v>41882</v>
      </c>
      <c r="G4753" s="76" t="s">
        <v>467</v>
      </c>
      <c r="H4753" s="76"/>
      <c r="I4753" s="76" t="s">
        <v>466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285</v>
      </c>
      <c r="F4754" s="77">
        <v>41943</v>
      </c>
      <c r="G4754" s="76" t="s">
        <v>465</v>
      </c>
      <c r="H4754" s="76"/>
      <c r="I4754" s="76" t="s">
        <v>464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285</v>
      </c>
      <c r="F4755" s="77">
        <v>41973</v>
      </c>
      <c r="G4755" s="76" t="s">
        <v>462</v>
      </c>
      <c r="H4755" s="76"/>
      <c r="I4755" s="76" t="s">
        <v>461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285</v>
      </c>
      <c r="F4756" s="77">
        <v>42247</v>
      </c>
      <c r="G4756" s="76" t="s">
        <v>440</v>
      </c>
      <c r="H4756" s="76"/>
      <c r="I4756" s="76" t="s">
        <v>439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285</v>
      </c>
      <c r="F4757" s="77">
        <v>42308</v>
      </c>
      <c r="G4757" s="76" t="s">
        <v>436</v>
      </c>
      <c r="H4757" s="76"/>
      <c r="I4757" s="76" t="s">
        <v>435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285</v>
      </c>
      <c r="F4758" s="77">
        <v>42369</v>
      </c>
      <c r="G4758" s="76" t="s">
        <v>432</v>
      </c>
      <c r="H4758" s="76"/>
      <c r="I4758" s="76" t="s">
        <v>431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285</v>
      </c>
      <c r="F4759" s="77">
        <v>42370</v>
      </c>
      <c r="G4759" s="76" t="s">
        <v>568</v>
      </c>
      <c r="H4759" s="76"/>
      <c r="I4759" s="76" t="s">
        <v>567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285</v>
      </c>
      <c r="F4760" s="77">
        <v>42675</v>
      </c>
      <c r="G4760" s="76" t="s">
        <v>406</v>
      </c>
      <c r="H4760" s="76"/>
      <c r="I4760" s="76" t="s">
        <v>405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285</v>
      </c>
      <c r="F4761" s="77">
        <v>42766</v>
      </c>
      <c r="G4761" s="76" t="s">
        <v>398</v>
      </c>
      <c r="H4761" s="76"/>
      <c r="I4761" s="76" t="s">
        <v>397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285</v>
      </c>
      <c r="F4762" s="77">
        <v>42886</v>
      </c>
      <c r="G4762" s="76" t="s">
        <v>680</v>
      </c>
      <c r="H4762" s="76"/>
      <c r="I4762" s="76" t="s">
        <v>679</v>
      </c>
      <c r="J4762" s="78">
        <v>96</v>
      </c>
    </row>
    <row r="4763" spans="1:10" x14ac:dyDescent="0.25">
      <c r="A4763" s="76"/>
      <c r="B4763" s="76"/>
      <c r="C4763" s="76" t="s">
        <v>3292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3291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285</v>
      </c>
      <c r="F4765" s="77">
        <v>40574</v>
      </c>
      <c r="G4765" s="76" t="s">
        <v>539</v>
      </c>
      <c r="H4765" s="76"/>
      <c r="I4765" s="76" t="s">
        <v>538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285</v>
      </c>
      <c r="F4766" s="77">
        <v>40877</v>
      </c>
      <c r="G4766" s="76" t="s">
        <v>289</v>
      </c>
      <c r="H4766" s="76"/>
      <c r="I4766" s="76" t="s">
        <v>288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285</v>
      </c>
      <c r="F4767" s="77">
        <v>41790</v>
      </c>
      <c r="G4767" s="76" t="s">
        <v>570</v>
      </c>
      <c r="H4767" s="76"/>
      <c r="I4767" s="76" t="s">
        <v>569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285</v>
      </c>
      <c r="F4768" s="77">
        <v>41851</v>
      </c>
      <c r="G4768" s="76" t="s">
        <v>469</v>
      </c>
      <c r="H4768" s="76"/>
      <c r="I4768" s="76" t="s">
        <v>468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285</v>
      </c>
      <c r="F4769" s="77">
        <v>41973</v>
      </c>
      <c r="G4769" s="76" t="s">
        <v>462</v>
      </c>
      <c r="H4769" s="76"/>
      <c r="I4769" s="76" t="s">
        <v>461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296</v>
      </c>
      <c r="F4770" s="77">
        <v>41981</v>
      </c>
      <c r="G4770" s="76"/>
      <c r="H4770" s="76" t="s">
        <v>3290</v>
      </c>
      <c r="I4770" s="76" t="s">
        <v>3289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296</v>
      </c>
      <c r="F4771" s="77">
        <v>41981</v>
      </c>
      <c r="G4771" s="76"/>
      <c r="H4771" s="76" t="s">
        <v>3288</v>
      </c>
      <c r="I4771" s="76" t="s">
        <v>3287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285</v>
      </c>
      <c r="F4772" s="77">
        <v>42004</v>
      </c>
      <c r="G4772" s="76" t="s">
        <v>460</v>
      </c>
      <c r="H4772" s="76"/>
      <c r="I4772" s="76" t="s">
        <v>459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285</v>
      </c>
      <c r="F4773" s="77">
        <v>42124</v>
      </c>
      <c r="G4773" s="76" t="s">
        <v>448</v>
      </c>
      <c r="H4773" s="76"/>
      <c r="I4773" s="76" t="s">
        <v>447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285</v>
      </c>
      <c r="F4774" s="77">
        <v>42247</v>
      </c>
      <c r="G4774" s="76" t="s">
        <v>440</v>
      </c>
      <c r="H4774" s="76"/>
      <c r="I4774" s="76" t="s">
        <v>439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285</v>
      </c>
      <c r="F4775" s="77">
        <v>42277</v>
      </c>
      <c r="G4775" s="76" t="s">
        <v>438</v>
      </c>
      <c r="H4775" s="76"/>
      <c r="I4775" s="76" t="s">
        <v>437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285</v>
      </c>
      <c r="F4776" s="77">
        <v>42306</v>
      </c>
      <c r="G4776" s="76" t="s">
        <v>970</v>
      </c>
      <c r="H4776" s="76"/>
      <c r="I4776" s="76" t="s">
        <v>969</v>
      </c>
      <c r="J4776" s="78">
        <v>-120</v>
      </c>
    </row>
    <row r="4777" spans="1:10" x14ac:dyDescent="0.25">
      <c r="A4777" s="76"/>
      <c r="B4777" s="76"/>
      <c r="C4777" s="76" t="s">
        <v>3286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3285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637</v>
      </c>
      <c r="F4779" s="77">
        <v>42324</v>
      </c>
      <c r="G4779" s="76"/>
      <c r="H4779" s="76" t="s">
        <v>2266</v>
      </c>
      <c r="I4779" s="76" t="s">
        <v>3284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637</v>
      </c>
      <c r="F4780" s="77">
        <v>42324</v>
      </c>
      <c r="G4780" s="76"/>
      <c r="H4780" s="76"/>
      <c r="I4780" s="76" t="s">
        <v>681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285</v>
      </c>
      <c r="F4781" s="77">
        <v>42370</v>
      </c>
      <c r="G4781" s="76" t="s">
        <v>568</v>
      </c>
      <c r="H4781" s="76"/>
      <c r="I4781" s="76" t="s">
        <v>567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285</v>
      </c>
      <c r="F4782" s="77">
        <v>43221</v>
      </c>
      <c r="G4782" s="76" t="s">
        <v>596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3283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3282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285</v>
      </c>
      <c r="F4785" s="77">
        <v>40724</v>
      </c>
      <c r="G4785" s="76" t="s">
        <v>533</v>
      </c>
      <c r="H4785" s="76"/>
      <c r="I4785" s="76" t="s">
        <v>532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285</v>
      </c>
      <c r="F4786" s="77">
        <v>40755</v>
      </c>
      <c r="G4786" s="76" t="s">
        <v>531</v>
      </c>
      <c r="H4786" s="76"/>
      <c r="I4786" s="76" t="s">
        <v>530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285</v>
      </c>
      <c r="F4787" s="77">
        <v>40877</v>
      </c>
      <c r="G4787" s="76" t="s">
        <v>289</v>
      </c>
      <c r="H4787" s="76"/>
      <c r="I4787" s="76" t="s">
        <v>288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285</v>
      </c>
      <c r="F4788" s="77">
        <v>41305</v>
      </c>
      <c r="G4788" s="76" t="s">
        <v>501</v>
      </c>
      <c r="H4788" s="76"/>
      <c r="I4788" s="76" t="s">
        <v>500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285</v>
      </c>
      <c r="F4789" s="77">
        <v>41364</v>
      </c>
      <c r="G4789" s="76" t="s">
        <v>497</v>
      </c>
      <c r="H4789" s="76"/>
      <c r="I4789" s="76" t="s">
        <v>496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285</v>
      </c>
      <c r="F4790" s="77">
        <v>41394</v>
      </c>
      <c r="G4790" s="76" t="s">
        <v>495</v>
      </c>
      <c r="H4790" s="76"/>
      <c r="I4790" s="76" t="s">
        <v>494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285</v>
      </c>
      <c r="F4791" s="77">
        <v>41517</v>
      </c>
      <c r="G4791" s="76" t="s">
        <v>489</v>
      </c>
      <c r="H4791" s="76"/>
      <c r="I4791" s="76" t="s">
        <v>488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285</v>
      </c>
      <c r="F4792" s="77">
        <v>41547</v>
      </c>
      <c r="G4792" s="76" t="s">
        <v>487</v>
      </c>
      <c r="H4792" s="76"/>
      <c r="I4792" s="76" t="s">
        <v>486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285</v>
      </c>
      <c r="F4793" s="77">
        <v>41547</v>
      </c>
      <c r="G4793" s="76" t="s">
        <v>589</v>
      </c>
      <c r="H4793" s="76"/>
      <c r="I4793" s="76" t="s">
        <v>588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285</v>
      </c>
      <c r="F4794" s="77">
        <v>41578</v>
      </c>
      <c r="G4794" s="76" t="s">
        <v>485</v>
      </c>
      <c r="H4794" s="76"/>
      <c r="I4794" s="76" t="s">
        <v>484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285</v>
      </c>
      <c r="F4795" s="77">
        <v>41608</v>
      </c>
      <c r="G4795" s="76" t="s">
        <v>483</v>
      </c>
      <c r="H4795" s="76"/>
      <c r="I4795" s="76" t="s">
        <v>482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285</v>
      </c>
      <c r="F4796" s="77">
        <v>41670</v>
      </c>
      <c r="G4796" s="76" t="s">
        <v>587</v>
      </c>
      <c r="H4796" s="76"/>
      <c r="I4796" s="76" t="s">
        <v>586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285</v>
      </c>
      <c r="F4797" s="77">
        <v>41698</v>
      </c>
      <c r="G4797" s="76" t="s">
        <v>477</v>
      </c>
      <c r="H4797" s="76"/>
      <c r="I4797" s="76" t="s">
        <v>476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285</v>
      </c>
      <c r="F4798" s="77">
        <v>41882</v>
      </c>
      <c r="G4798" s="76" t="s">
        <v>467</v>
      </c>
      <c r="H4798" s="76"/>
      <c r="I4798" s="76" t="s">
        <v>466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285</v>
      </c>
      <c r="F4799" s="77">
        <v>41912</v>
      </c>
      <c r="G4799" s="76" t="s">
        <v>287</v>
      </c>
      <c r="H4799" s="76"/>
      <c r="I4799" s="76" t="s">
        <v>286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285</v>
      </c>
      <c r="F4800" s="77">
        <v>42063</v>
      </c>
      <c r="G4800" s="76" t="s">
        <v>457</v>
      </c>
      <c r="H4800" s="76"/>
      <c r="I4800" s="76" t="s">
        <v>456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285</v>
      </c>
      <c r="F4801" s="77">
        <v>42094</v>
      </c>
      <c r="G4801" s="76" t="s">
        <v>452</v>
      </c>
      <c r="H4801" s="76"/>
      <c r="I4801" s="76" t="s">
        <v>451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285</v>
      </c>
      <c r="F4802" s="77">
        <v>42155</v>
      </c>
      <c r="G4802" s="76" t="s">
        <v>752</v>
      </c>
      <c r="H4802" s="76"/>
      <c r="I4802" s="76" t="s">
        <v>751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285</v>
      </c>
      <c r="F4803" s="77">
        <v>42247</v>
      </c>
      <c r="G4803" s="76" t="s">
        <v>440</v>
      </c>
      <c r="H4803" s="76"/>
      <c r="I4803" s="76" t="s">
        <v>439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285</v>
      </c>
      <c r="F4804" s="77">
        <v>42429</v>
      </c>
      <c r="G4804" s="76" t="s">
        <v>427</v>
      </c>
      <c r="H4804" s="76"/>
      <c r="I4804" s="76" t="s">
        <v>394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285</v>
      </c>
      <c r="F4805" s="77">
        <v>42464</v>
      </c>
      <c r="G4805" s="76" t="s">
        <v>3281</v>
      </c>
      <c r="H4805" s="76" t="s">
        <v>3280</v>
      </c>
      <c r="I4805" s="76" t="s">
        <v>3279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285</v>
      </c>
      <c r="F4806" s="77">
        <v>42490</v>
      </c>
      <c r="G4806" s="76" t="s">
        <v>423</v>
      </c>
      <c r="H4806" s="76"/>
      <c r="I4806" s="76" t="s">
        <v>422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285</v>
      </c>
      <c r="F4807" s="77">
        <v>42613</v>
      </c>
      <c r="G4807" s="76" t="s">
        <v>413</v>
      </c>
      <c r="H4807" s="76"/>
      <c r="I4807" s="76" t="s">
        <v>412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285</v>
      </c>
      <c r="F4808" s="77">
        <v>42766</v>
      </c>
      <c r="G4808" s="76" t="s">
        <v>398</v>
      </c>
      <c r="H4808" s="76"/>
      <c r="I4808" s="76" t="s">
        <v>397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285</v>
      </c>
      <c r="F4809" s="77">
        <v>42825</v>
      </c>
      <c r="G4809" s="76" t="s">
        <v>391</v>
      </c>
      <c r="H4809" s="76"/>
      <c r="I4809" s="76" t="s">
        <v>390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285</v>
      </c>
      <c r="F4810" s="77">
        <v>42886</v>
      </c>
      <c r="G4810" s="76" t="s">
        <v>680</v>
      </c>
      <c r="H4810" s="76"/>
      <c r="I4810" s="76" t="s">
        <v>679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285</v>
      </c>
      <c r="F4811" s="77">
        <v>43221</v>
      </c>
      <c r="G4811" s="76" t="s">
        <v>596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3278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3277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285</v>
      </c>
      <c r="F4814" s="77">
        <v>40179</v>
      </c>
      <c r="G4814" s="76" t="s">
        <v>896</v>
      </c>
      <c r="H4814" s="76"/>
      <c r="I4814" s="76" t="s">
        <v>895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285</v>
      </c>
      <c r="F4815" s="77">
        <v>40237</v>
      </c>
      <c r="G4815" s="76" t="s">
        <v>892</v>
      </c>
      <c r="H4815" s="76"/>
      <c r="I4815" s="76" t="s">
        <v>891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285</v>
      </c>
      <c r="F4816" s="77">
        <v>40268</v>
      </c>
      <c r="G4816" s="76" t="s">
        <v>944</v>
      </c>
      <c r="H4816" s="76"/>
      <c r="I4816" s="76" t="s">
        <v>943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285</v>
      </c>
      <c r="F4817" s="77">
        <v>40298</v>
      </c>
      <c r="G4817" s="76" t="s">
        <v>890</v>
      </c>
      <c r="H4817" s="76"/>
      <c r="I4817" s="76" t="s">
        <v>889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285</v>
      </c>
      <c r="F4818" s="77">
        <v>40329</v>
      </c>
      <c r="G4818" s="76" t="s">
        <v>942</v>
      </c>
      <c r="H4818" s="76"/>
      <c r="I4818" s="76" t="s">
        <v>941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285</v>
      </c>
      <c r="F4819" s="77">
        <v>40359</v>
      </c>
      <c r="G4819" s="76" t="s">
        <v>1140</v>
      </c>
      <c r="H4819" s="76"/>
      <c r="I4819" s="76" t="s">
        <v>1139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285</v>
      </c>
      <c r="F4820" s="77">
        <v>40390</v>
      </c>
      <c r="G4820" s="76" t="s">
        <v>940</v>
      </c>
      <c r="H4820" s="76"/>
      <c r="I4820" s="76" t="s">
        <v>939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285</v>
      </c>
      <c r="F4821" s="77">
        <v>40421</v>
      </c>
      <c r="G4821" s="76" t="s">
        <v>1138</v>
      </c>
      <c r="H4821" s="76"/>
      <c r="I4821" s="76" t="s">
        <v>1137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285</v>
      </c>
      <c r="F4822" s="77">
        <v>40421</v>
      </c>
      <c r="G4822" s="76" t="s">
        <v>1255</v>
      </c>
      <c r="H4822" s="76"/>
      <c r="I4822" s="76" t="s">
        <v>1254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285</v>
      </c>
      <c r="F4823" s="77">
        <v>40451</v>
      </c>
      <c r="G4823" s="76" t="s">
        <v>888</v>
      </c>
      <c r="H4823" s="76"/>
      <c r="I4823" s="76" t="s">
        <v>887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285</v>
      </c>
      <c r="F4824" s="77">
        <v>40451</v>
      </c>
      <c r="G4824" s="76" t="s">
        <v>1148</v>
      </c>
      <c r="H4824" s="76"/>
      <c r="I4824" s="76" t="s">
        <v>1147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285</v>
      </c>
      <c r="F4825" s="77">
        <v>40451</v>
      </c>
      <c r="G4825" s="76" t="s">
        <v>1148</v>
      </c>
      <c r="H4825" s="76"/>
      <c r="I4825" s="76" t="s">
        <v>1147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285</v>
      </c>
      <c r="F4826" s="77">
        <v>40482</v>
      </c>
      <c r="G4826" s="76" t="s">
        <v>3003</v>
      </c>
      <c r="H4826" s="76"/>
      <c r="I4826" s="76" t="s">
        <v>3002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285</v>
      </c>
      <c r="F4827" s="77">
        <v>40512</v>
      </c>
      <c r="G4827" s="76" t="s">
        <v>938</v>
      </c>
      <c r="H4827" s="76"/>
      <c r="I4827" s="76" t="s">
        <v>937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285</v>
      </c>
      <c r="F4828" s="77">
        <v>40543</v>
      </c>
      <c r="G4828" s="76" t="s">
        <v>1253</v>
      </c>
      <c r="H4828" s="76"/>
      <c r="I4828" s="76" t="s">
        <v>1252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285</v>
      </c>
      <c r="F4829" s="77">
        <v>40543</v>
      </c>
      <c r="G4829" s="76" t="s">
        <v>541</v>
      </c>
      <c r="H4829" s="76"/>
      <c r="I4829" s="76" t="s">
        <v>540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285</v>
      </c>
      <c r="F4830" s="77">
        <v>40574</v>
      </c>
      <c r="G4830" s="76" t="s">
        <v>537</v>
      </c>
      <c r="H4830" s="76"/>
      <c r="I4830" s="76" t="s">
        <v>536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285</v>
      </c>
      <c r="F4831" s="77">
        <v>40602</v>
      </c>
      <c r="G4831" s="76" t="s">
        <v>838</v>
      </c>
      <c r="H4831" s="76"/>
      <c r="I4831" s="76" t="s">
        <v>837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285</v>
      </c>
      <c r="F4832" s="77">
        <v>40633</v>
      </c>
      <c r="G4832" s="76" t="s">
        <v>535</v>
      </c>
      <c r="H4832" s="76"/>
      <c r="I4832" s="76" t="s">
        <v>534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285</v>
      </c>
      <c r="F4833" s="77">
        <v>40633</v>
      </c>
      <c r="G4833" s="76" t="s">
        <v>2999</v>
      </c>
      <c r="H4833" s="76"/>
      <c r="I4833" s="76" t="s">
        <v>2998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285</v>
      </c>
      <c r="F4834" s="77">
        <v>40663</v>
      </c>
      <c r="G4834" s="76" t="s">
        <v>836</v>
      </c>
      <c r="H4834" s="76"/>
      <c r="I4834" s="76" t="s">
        <v>835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285</v>
      </c>
      <c r="F4835" s="77">
        <v>40663</v>
      </c>
      <c r="G4835" s="76" t="s">
        <v>1249</v>
      </c>
      <c r="H4835" s="76"/>
      <c r="I4835" s="76" t="s">
        <v>1248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285</v>
      </c>
      <c r="F4836" s="77">
        <v>40694</v>
      </c>
      <c r="G4836" s="76" t="s">
        <v>593</v>
      </c>
      <c r="H4836" s="76"/>
      <c r="I4836" s="76" t="s">
        <v>592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285</v>
      </c>
      <c r="F4837" s="77">
        <v>40694</v>
      </c>
      <c r="G4837" s="76" t="s">
        <v>877</v>
      </c>
      <c r="H4837" s="76"/>
      <c r="I4837" s="76" t="s">
        <v>876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285</v>
      </c>
      <c r="F4838" s="77">
        <v>40694</v>
      </c>
      <c r="G4838" s="76" t="s">
        <v>1002</v>
      </c>
      <c r="H4838" s="76"/>
      <c r="I4838" s="76" t="s">
        <v>1001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285</v>
      </c>
      <c r="F4839" s="77">
        <v>40724</v>
      </c>
      <c r="G4839" s="76" t="s">
        <v>533</v>
      </c>
      <c r="H4839" s="76"/>
      <c r="I4839" s="76" t="s">
        <v>532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285</v>
      </c>
      <c r="F4840" s="77">
        <v>40724</v>
      </c>
      <c r="G4840" s="76" t="s">
        <v>875</v>
      </c>
      <c r="H4840" s="76"/>
      <c r="I4840" s="76" t="s">
        <v>874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285</v>
      </c>
      <c r="F4841" s="77">
        <v>40755</v>
      </c>
      <c r="G4841" s="76" t="s">
        <v>531</v>
      </c>
      <c r="H4841" s="76"/>
      <c r="I4841" s="76" t="s">
        <v>530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285</v>
      </c>
      <c r="F4842" s="77">
        <v>40877</v>
      </c>
      <c r="G4842" s="76" t="s">
        <v>289</v>
      </c>
      <c r="H4842" s="76"/>
      <c r="I4842" s="76" t="s">
        <v>288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285</v>
      </c>
      <c r="F4843" s="77">
        <v>40877</v>
      </c>
      <c r="G4843" s="76" t="s">
        <v>529</v>
      </c>
      <c r="H4843" s="76"/>
      <c r="I4843" s="76" t="s">
        <v>528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285</v>
      </c>
      <c r="F4844" s="77">
        <v>40877</v>
      </c>
      <c r="G4844" s="76" t="s">
        <v>871</v>
      </c>
      <c r="H4844" s="76"/>
      <c r="I4844" s="76" t="s">
        <v>870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285</v>
      </c>
      <c r="F4845" s="77">
        <v>40877</v>
      </c>
      <c r="G4845" s="76" t="s">
        <v>871</v>
      </c>
      <c r="H4845" s="76"/>
      <c r="I4845" s="76" t="s">
        <v>870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285</v>
      </c>
      <c r="F4846" s="77">
        <v>40908</v>
      </c>
      <c r="G4846" s="76" t="s">
        <v>527</v>
      </c>
      <c r="H4846" s="76"/>
      <c r="I4846" s="76" t="s">
        <v>526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285</v>
      </c>
      <c r="F4847" s="77">
        <v>40908</v>
      </c>
      <c r="G4847" s="76" t="s">
        <v>2173</v>
      </c>
      <c r="H4847" s="76"/>
      <c r="I4847" s="76" t="s">
        <v>2172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285</v>
      </c>
      <c r="F4848" s="77">
        <v>40908</v>
      </c>
      <c r="G4848" s="76" t="s">
        <v>2173</v>
      </c>
      <c r="H4848" s="76"/>
      <c r="I4848" s="76" t="s">
        <v>2172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285</v>
      </c>
      <c r="F4849" s="77">
        <v>40939</v>
      </c>
      <c r="G4849" s="76" t="s">
        <v>525</v>
      </c>
      <c r="H4849" s="76"/>
      <c r="I4849" s="76" t="s">
        <v>524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285</v>
      </c>
      <c r="F4850" s="77">
        <v>40968</v>
      </c>
      <c r="G4850" s="76" t="s">
        <v>523</v>
      </c>
      <c r="H4850" s="76"/>
      <c r="I4850" s="76" t="s">
        <v>522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285</v>
      </c>
      <c r="F4851" s="77">
        <v>40999</v>
      </c>
      <c r="G4851" s="76" t="s">
        <v>521</v>
      </c>
      <c r="H4851" s="76"/>
      <c r="I4851" s="76" t="s">
        <v>520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285</v>
      </c>
      <c r="F4852" s="77">
        <v>40999</v>
      </c>
      <c r="G4852" s="76" t="s">
        <v>626</v>
      </c>
      <c r="H4852" s="76"/>
      <c r="I4852" s="76" t="s">
        <v>625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285</v>
      </c>
      <c r="F4853" s="77">
        <v>41029</v>
      </c>
      <c r="G4853" s="76" t="s">
        <v>519</v>
      </c>
      <c r="H4853" s="76"/>
      <c r="I4853" s="76" t="s">
        <v>518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285</v>
      </c>
      <c r="F4854" s="77">
        <v>41060</v>
      </c>
      <c r="G4854" s="76" t="s">
        <v>515</v>
      </c>
      <c r="H4854" s="76"/>
      <c r="I4854" s="76" t="s">
        <v>514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285</v>
      </c>
      <c r="F4855" s="77">
        <v>41121</v>
      </c>
      <c r="G4855" s="76" t="s">
        <v>513</v>
      </c>
      <c r="H4855" s="76"/>
      <c r="I4855" s="76" t="s">
        <v>512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285</v>
      </c>
      <c r="F4856" s="77">
        <v>41152</v>
      </c>
      <c r="G4856" s="76" t="s">
        <v>511</v>
      </c>
      <c r="H4856" s="76"/>
      <c r="I4856" s="76" t="s">
        <v>510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285</v>
      </c>
      <c r="F4857" s="77">
        <v>41182</v>
      </c>
      <c r="G4857" s="76" t="s">
        <v>509</v>
      </c>
      <c r="H4857" s="76"/>
      <c r="I4857" s="76" t="s">
        <v>508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285</v>
      </c>
      <c r="F4858" s="77">
        <v>41182</v>
      </c>
      <c r="G4858" s="76" t="s">
        <v>867</v>
      </c>
      <c r="H4858" s="76"/>
      <c r="I4858" s="76" t="s">
        <v>866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285</v>
      </c>
      <c r="F4859" s="77">
        <v>41213</v>
      </c>
      <c r="G4859" s="76" t="s">
        <v>507</v>
      </c>
      <c r="H4859" s="76"/>
      <c r="I4859" s="76" t="s">
        <v>506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285</v>
      </c>
      <c r="F4860" s="77">
        <v>41213</v>
      </c>
      <c r="G4860" s="76" t="s">
        <v>1241</v>
      </c>
      <c r="H4860" s="76"/>
      <c r="I4860" s="76" t="s">
        <v>1240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285</v>
      </c>
      <c r="F4861" s="77">
        <v>41213</v>
      </c>
      <c r="G4861" s="76" t="s">
        <v>865</v>
      </c>
      <c r="H4861" s="76"/>
      <c r="I4861" s="76" t="s">
        <v>864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285</v>
      </c>
      <c r="F4862" s="77">
        <v>41213</v>
      </c>
      <c r="G4862" s="76" t="s">
        <v>865</v>
      </c>
      <c r="H4862" s="76"/>
      <c r="I4862" s="76" t="s">
        <v>864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285</v>
      </c>
      <c r="F4863" s="77">
        <v>41243</v>
      </c>
      <c r="G4863" s="76" t="s">
        <v>505</v>
      </c>
      <c r="H4863" s="76"/>
      <c r="I4863" s="76" t="s">
        <v>504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285</v>
      </c>
      <c r="F4864" s="77">
        <v>41243</v>
      </c>
      <c r="G4864" s="76" t="s">
        <v>827</v>
      </c>
      <c r="H4864" s="76"/>
      <c r="I4864" s="76" t="s">
        <v>826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285</v>
      </c>
      <c r="F4865" s="77">
        <v>41274</v>
      </c>
      <c r="G4865" s="76" t="s">
        <v>503</v>
      </c>
      <c r="H4865" s="76"/>
      <c r="I4865" s="76" t="s">
        <v>502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285</v>
      </c>
      <c r="F4866" s="77">
        <v>41274</v>
      </c>
      <c r="G4866" s="76" t="s">
        <v>1788</v>
      </c>
      <c r="H4866" s="76"/>
      <c r="I4866" s="76" t="s">
        <v>1787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285</v>
      </c>
      <c r="F4867" s="77">
        <v>41305</v>
      </c>
      <c r="G4867" s="76" t="s">
        <v>501</v>
      </c>
      <c r="H4867" s="76"/>
      <c r="I4867" s="76" t="s">
        <v>500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285</v>
      </c>
      <c r="F4868" s="77">
        <v>41333</v>
      </c>
      <c r="G4868" s="76" t="s">
        <v>499</v>
      </c>
      <c r="H4868" s="76"/>
      <c r="I4868" s="76" t="s">
        <v>498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285</v>
      </c>
      <c r="F4869" s="77">
        <v>41333</v>
      </c>
      <c r="G4869" s="76" t="s">
        <v>1519</v>
      </c>
      <c r="H4869" s="76"/>
      <c r="I4869" s="76" t="s">
        <v>1518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285</v>
      </c>
      <c r="F4870" s="77">
        <v>41364</v>
      </c>
      <c r="G4870" s="76" t="s">
        <v>497</v>
      </c>
      <c r="H4870" s="76"/>
      <c r="I4870" s="76" t="s">
        <v>496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285</v>
      </c>
      <c r="F4871" s="77">
        <v>41364</v>
      </c>
      <c r="G4871" s="76" t="s">
        <v>2517</v>
      </c>
      <c r="H4871" s="76"/>
      <c r="I4871" s="76" t="s">
        <v>2516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285</v>
      </c>
      <c r="F4872" s="77">
        <v>41394</v>
      </c>
      <c r="G4872" s="76" t="s">
        <v>495</v>
      </c>
      <c r="H4872" s="76"/>
      <c r="I4872" s="76" t="s">
        <v>494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285</v>
      </c>
      <c r="F4873" s="77">
        <v>41425</v>
      </c>
      <c r="G4873" s="76" t="s">
        <v>493</v>
      </c>
      <c r="H4873" s="76"/>
      <c r="I4873" s="76" t="s">
        <v>492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285</v>
      </c>
      <c r="F4874" s="77">
        <v>41455</v>
      </c>
      <c r="G4874" s="76" t="s">
        <v>491</v>
      </c>
      <c r="H4874" s="76"/>
      <c r="I4874" s="76" t="s">
        <v>490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285</v>
      </c>
      <c r="F4875" s="77">
        <v>41486</v>
      </c>
      <c r="G4875" s="76" t="s">
        <v>591</v>
      </c>
      <c r="H4875" s="76"/>
      <c r="I4875" s="76" t="s">
        <v>590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285</v>
      </c>
      <c r="F4876" s="77">
        <v>41486</v>
      </c>
      <c r="G4876" s="76" t="s">
        <v>1235</v>
      </c>
      <c r="H4876" s="76"/>
      <c r="I4876" s="76" t="s">
        <v>1234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285</v>
      </c>
      <c r="F4877" s="77">
        <v>41517</v>
      </c>
      <c r="G4877" s="76" t="s">
        <v>489</v>
      </c>
      <c r="H4877" s="76"/>
      <c r="I4877" s="76" t="s">
        <v>488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285</v>
      </c>
      <c r="F4878" s="77">
        <v>41547</v>
      </c>
      <c r="G4878" s="76" t="s">
        <v>487</v>
      </c>
      <c r="H4878" s="76"/>
      <c r="I4878" s="76" t="s">
        <v>486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285</v>
      </c>
      <c r="F4879" s="77">
        <v>41578</v>
      </c>
      <c r="G4879" s="76" t="s">
        <v>485</v>
      </c>
      <c r="H4879" s="76"/>
      <c r="I4879" s="76" t="s">
        <v>484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285</v>
      </c>
      <c r="F4880" s="77">
        <v>41578</v>
      </c>
      <c r="G4880" s="76" t="s">
        <v>821</v>
      </c>
      <c r="H4880" s="76"/>
      <c r="I4880" s="76" t="s">
        <v>820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285</v>
      </c>
      <c r="F4881" s="77">
        <v>41608</v>
      </c>
      <c r="G4881" s="76" t="s">
        <v>483</v>
      </c>
      <c r="H4881" s="76"/>
      <c r="I4881" s="76" t="s">
        <v>482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285</v>
      </c>
      <c r="F4882" s="77">
        <v>41639</v>
      </c>
      <c r="G4882" s="76" t="s">
        <v>756</v>
      </c>
      <c r="H4882" s="76"/>
      <c r="I4882" s="76" t="s">
        <v>755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285</v>
      </c>
      <c r="F4883" s="77">
        <v>41653</v>
      </c>
      <c r="G4883" s="76" t="s">
        <v>2989</v>
      </c>
      <c r="H4883" s="76"/>
      <c r="I4883" s="76" t="s">
        <v>1597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285</v>
      </c>
      <c r="F4884" s="77">
        <v>41670</v>
      </c>
      <c r="G4884" s="76" t="s">
        <v>587</v>
      </c>
      <c r="H4884" s="76"/>
      <c r="I4884" s="76" t="s">
        <v>586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285</v>
      </c>
      <c r="F4885" s="77">
        <v>41698</v>
      </c>
      <c r="G4885" s="76" t="s">
        <v>477</v>
      </c>
      <c r="H4885" s="76"/>
      <c r="I4885" s="76" t="s">
        <v>476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285</v>
      </c>
      <c r="F4886" s="77">
        <v>41729</v>
      </c>
      <c r="G4886" s="76" t="s">
        <v>473</v>
      </c>
      <c r="H4886" s="76"/>
      <c r="I4886" s="76" t="s">
        <v>472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285</v>
      </c>
      <c r="F4887" s="77">
        <v>41751</v>
      </c>
      <c r="G4887" s="76" t="s">
        <v>3276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285</v>
      </c>
      <c r="F4888" s="77">
        <v>41759</v>
      </c>
      <c r="G4888" s="76" t="s">
        <v>471</v>
      </c>
      <c r="H4888" s="76"/>
      <c r="I4888" s="76" t="s">
        <v>470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296</v>
      </c>
      <c r="F4889" s="77">
        <v>41771</v>
      </c>
      <c r="G4889" s="76"/>
      <c r="H4889" s="76" t="s">
        <v>3235</v>
      </c>
      <c r="I4889" s="76" t="s">
        <v>3275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446</v>
      </c>
      <c r="F4890" s="77">
        <v>41844</v>
      </c>
      <c r="G4890" s="76"/>
      <c r="H4890" s="76" t="s">
        <v>3274</v>
      </c>
      <c r="I4890" s="76" t="s">
        <v>3273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285</v>
      </c>
      <c r="F4891" s="77">
        <v>41851</v>
      </c>
      <c r="G4891" s="76" t="s">
        <v>469</v>
      </c>
      <c r="H4891" s="76"/>
      <c r="I4891" s="76" t="s">
        <v>468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296</v>
      </c>
      <c r="F4892" s="77">
        <v>41855</v>
      </c>
      <c r="G4892" s="76"/>
      <c r="H4892" s="76" t="s">
        <v>3272</v>
      </c>
      <c r="I4892" s="76" t="s">
        <v>3271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296</v>
      </c>
      <c r="F4893" s="77">
        <v>41878</v>
      </c>
      <c r="G4893" s="76"/>
      <c r="H4893" s="76" t="s">
        <v>3270</v>
      </c>
      <c r="I4893" s="76" t="s">
        <v>3269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285</v>
      </c>
      <c r="F4894" s="77">
        <v>41882</v>
      </c>
      <c r="G4894" s="76" t="s">
        <v>467</v>
      </c>
      <c r="H4894" s="76"/>
      <c r="I4894" s="76" t="s">
        <v>466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285</v>
      </c>
      <c r="F4895" s="77">
        <v>41912</v>
      </c>
      <c r="G4895" s="76" t="s">
        <v>287</v>
      </c>
      <c r="H4895" s="76"/>
      <c r="I4895" s="76" t="s">
        <v>286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285</v>
      </c>
      <c r="F4896" s="77">
        <v>41943</v>
      </c>
      <c r="G4896" s="76" t="s">
        <v>465</v>
      </c>
      <c r="H4896" s="76"/>
      <c r="I4896" s="76" t="s">
        <v>464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285</v>
      </c>
      <c r="F4897" s="77">
        <v>41946</v>
      </c>
      <c r="G4897" s="76" t="s">
        <v>3268</v>
      </c>
      <c r="H4897" s="76" t="s">
        <v>3267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637</v>
      </c>
      <c r="F4898" s="77">
        <v>41967</v>
      </c>
      <c r="G4898" s="76"/>
      <c r="H4898" s="76" t="s">
        <v>3217</v>
      </c>
      <c r="I4898" s="76" t="s">
        <v>962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285</v>
      </c>
      <c r="F4899" s="77">
        <v>41973</v>
      </c>
      <c r="G4899" s="76" t="s">
        <v>462</v>
      </c>
      <c r="H4899" s="76"/>
      <c r="I4899" s="76" t="s">
        <v>461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296</v>
      </c>
      <c r="F4900" s="77">
        <v>42024</v>
      </c>
      <c r="G4900" s="76"/>
      <c r="H4900" s="76" t="s">
        <v>3205</v>
      </c>
      <c r="I4900" s="76" t="s">
        <v>3266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285</v>
      </c>
      <c r="F4901" s="77">
        <v>42035</v>
      </c>
      <c r="G4901" s="76" t="s">
        <v>754</v>
      </c>
      <c r="H4901" s="76"/>
      <c r="I4901" s="76" t="s">
        <v>753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296</v>
      </c>
      <c r="F4902" s="77">
        <v>42037</v>
      </c>
      <c r="G4902" s="76"/>
      <c r="H4902" s="76" t="s">
        <v>3265</v>
      </c>
      <c r="I4902" s="76" t="s">
        <v>3264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285</v>
      </c>
      <c r="F4903" s="77">
        <v>42063</v>
      </c>
      <c r="G4903" s="76" t="s">
        <v>457</v>
      </c>
      <c r="H4903" s="76"/>
      <c r="I4903" s="76" t="s">
        <v>456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285</v>
      </c>
      <c r="F4904" s="77">
        <v>42094</v>
      </c>
      <c r="G4904" s="76" t="s">
        <v>452</v>
      </c>
      <c r="H4904" s="76"/>
      <c r="I4904" s="76" t="s">
        <v>451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285</v>
      </c>
      <c r="F4905" s="77">
        <v>42124</v>
      </c>
      <c r="G4905" s="76" t="s">
        <v>448</v>
      </c>
      <c r="H4905" s="76"/>
      <c r="I4905" s="76" t="s">
        <v>447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296</v>
      </c>
      <c r="F4906" s="77">
        <v>42150</v>
      </c>
      <c r="G4906" s="76"/>
      <c r="H4906" s="76" t="s">
        <v>2353</v>
      </c>
      <c r="I4906" s="76" t="s">
        <v>3263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285</v>
      </c>
      <c r="F4907" s="77">
        <v>42155</v>
      </c>
      <c r="G4907" s="76" t="s">
        <v>752</v>
      </c>
      <c r="H4907" s="76"/>
      <c r="I4907" s="76" t="s">
        <v>751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296</v>
      </c>
      <c r="F4908" s="77">
        <v>42156</v>
      </c>
      <c r="G4908" s="76"/>
      <c r="H4908" s="76" t="s">
        <v>323</v>
      </c>
      <c r="I4908" s="76" t="s">
        <v>3262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296</v>
      </c>
      <c r="F4909" s="77">
        <v>42156</v>
      </c>
      <c r="G4909" s="76"/>
      <c r="H4909" s="76" t="s">
        <v>323</v>
      </c>
      <c r="I4909" s="76" t="s">
        <v>3261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285</v>
      </c>
      <c r="F4910" s="77">
        <v>42185</v>
      </c>
      <c r="G4910" s="76" t="s">
        <v>443</v>
      </c>
      <c r="H4910" s="76"/>
      <c r="I4910" s="76" t="s">
        <v>442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285</v>
      </c>
      <c r="F4911" s="77">
        <v>42214</v>
      </c>
      <c r="G4911" s="76" t="s">
        <v>1219</v>
      </c>
      <c r="H4911" s="76"/>
      <c r="I4911" s="76" t="s">
        <v>1218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285</v>
      </c>
      <c r="F4912" s="77">
        <v>42216</v>
      </c>
      <c r="G4912" s="76" t="s">
        <v>927</v>
      </c>
      <c r="H4912" s="76"/>
      <c r="I4912" s="76" t="s">
        <v>926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285</v>
      </c>
      <c r="F4913" s="77">
        <v>42247</v>
      </c>
      <c r="G4913" s="76" t="s">
        <v>440</v>
      </c>
      <c r="H4913" s="76"/>
      <c r="I4913" s="76" t="s">
        <v>439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285</v>
      </c>
      <c r="F4914" s="77">
        <v>42264</v>
      </c>
      <c r="G4914" s="76" t="s">
        <v>2167</v>
      </c>
      <c r="H4914" s="76"/>
      <c r="I4914" s="76" t="s">
        <v>2166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285</v>
      </c>
      <c r="F4915" s="77">
        <v>42277</v>
      </c>
      <c r="G4915" s="76" t="s">
        <v>438</v>
      </c>
      <c r="H4915" s="76"/>
      <c r="I4915" s="76" t="s">
        <v>437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285</v>
      </c>
      <c r="F4916" s="77">
        <v>42308</v>
      </c>
      <c r="G4916" s="76" t="s">
        <v>436</v>
      </c>
      <c r="H4916" s="76"/>
      <c r="I4916" s="76" t="s">
        <v>435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446</v>
      </c>
      <c r="F4917" s="77">
        <v>42342</v>
      </c>
      <c r="G4917" s="76"/>
      <c r="H4917" s="76" t="s">
        <v>3258</v>
      </c>
      <c r="I4917" s="76" t="s">
        <v>3260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446</v>
      </c>
      <c r="F4918" s="77">
        <v>42346</v>
      </c>
      <c r="G4918" s="76"/>
      <c r="H4918" s="76" t="s">
        <v>3258</v>
      </c>
      <c r="I4918" s="76" t="s">
        <v>3259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446</v>
      </c>
      <c r="F4919" s="77">
        <v>42355</v>
      </c>
      <c r="G4919" s="76"/>
      <c r="H4919" s="76" t="s">
        <v>3258</v>
      </c>
      <c r="I4919" s="76" t="s">
        <v>3257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446</v>
      </c>
      <c r="F4920" s="77">
        <v>42367</v>
      </c>
      <c r="G4920" s="76"/>
      <c r="H4920" s="76" t="s">
        <v>2068</v>
      </c>
      <c r="I4920" s="76" t="s">
        <v>3256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296</v>
      </c>
      <c r="F4921" s="77">
        <v>42387</v>
      </c>
      <c r="G4921" s="76"/>
      <c r="H4921" s="76" t="s">
        <v>3253</v>
      </c>
      <c r="I4921" s="76" t="s">
        <v>3255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296</v>
      </c>
      <c r="F4922" s="77">
        <v>42411</v>
      </c>
      <c r="G4922" s="76"/>
      <c r="H4922" s="76" t="s">
        <v>3205</v>
      </c>
      <c r="I4922" s="76" t="s">
        <v>3254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285</v>
      </c>
      <c r="F4923" s="77">
        <v>42429</v>
      </c>
      <c r="G4923" s="76" t="s">
        <v>427</v>
      </c>
      <c r="H4923" s="76"/>
      <c r="I4923" s="76" t="s">
        <v>394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296</v>
      </c>
      <c r="F4924" s="77">
        <v>42432</v>
      </c>
      <c r="G4924" s="76"/>
      <c r="H4924" s="76" t="s">
        <v>3253</v>
      </c>
      <c r="I4924" s="76" t="s">
        <v>3252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296</v>
      </c>
      <c r="F4925" s="77">
        <v>42453</v>
      </c>
      <c r="G4925" s="76"/>
      <c r="H4925" s="76" t="s">
        <v>3205</v>
      </c>
      <c r="I4925" s="76" t="s">
        <v>3251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285</v>
      </c>
      <c r="F4926" s="77">
        <v>42471</v>
      </c>
      <c r="G4926" s="76" t="s">
        <v>3250</v>
      </c>
      <c r="H4926" s="76"/>
      <c r="I4926" s="76" t="s">
        <v>3249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285</v>
      </c>
      <c r="F4927" s="77">
        <v>42480</v>
      </c>
      <c r="G4927" s="76" t="s">
        <v>3248</v>
      </c>
      <c r="H4927" s="76" t="s">
        <v>3217</v>
      </c>
      <c r="I4927" s="76" t="s">
        <v>3247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285</v>
      </c>
      <c r="F4928" s="77">
        <v>42490</v>
      </c>
      <c r="G4928" s="76" t="s">
        <v>423</v>
      </c>
      <c r="H4928" s="76"/>
      <c r="I4928" s="76" t="s">
        <v>422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296</v>
      </c>
      <c r="F4929" s="77">
        <v>42513</v>
      </c>
      <c r="G4929" s="76"/>
      <c r="H4929" s="76" t="s">
        <v>3237</v>
      </c>
      <c r="I4929" s="76" t="s">
        <v>3246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285</v>
      </c>
      <c r="F4930" s="77">
        <v>42521</v>
      </c>
      <c r="G4930" s="76" t="s">
        <v>420</v>
      </c>
      <c r="H4930" s="76"/>
      <c r="I4930" s="76" t="s">
        <v>419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296</v>
      </c>
      <c r="F4931" s="77">
        <v>42541</v>
      </c>
      <c r="G4931" s="76"/>
      <c r="H4931" s="76" t="s">
        <v>323</v>
      </c>
      <c r="I4931" s="76" t="s">
        <v>3245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296</v>
      </c>
      <c r="F4932" s="77">
        <v>42550</v>
      </c>
      <c r="G4932" s="76"/>
      <c r="H4932" s="76" t="s">
        <v>3237</v>
      </c>
      <c r="I4932" s="76" t="s">
        <v>3244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285</v>
      </c>
      <c r="F4933" s="77">
        <v>42551</v>
      </c>
      <c r="G4933" s="76" t="s">
        <v>418</v>
      </c>
      <c r="H4933" s="76"/>
      <c r="I4933" s="76" t="s">
        <v>417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296</v>
      </c>
      <c r="F4934" s="77">
        <v>42569</v>
      </c>
      <c r="G4934" s="76"/>
      <c r="H4934" s="76" t="s">
        <v>3237</v>
      </c>
      <c r="I4934" s="76" t="s">
        <v>3243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285</v>
      </c>
      <c r="F4935" s="77">
        <v>42582</v>
      </c>
      <c r="G4935" s="76" t="s">
        <v>415</v>
      </c>
      <c r="H4935" s="76"/>
      <c r="I4935" s="76" t="s">
        <v>414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637</v>
      </c>
      <c r="F4936" s="77">
        <v>42590</v>
      </c>
      <c r="G4936" s="76"/>
      <c r="H4936" s="76"/>
      <c r="I4936" s="76" t="s">
        <v>3242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637</v>
      </c>
      <c r="F4937" s="77">
        <v>42590</v>
      </c>
      <c r="G4937" s="76"/>
      <c r="H4937" s="76"/>
      <c r="I4937" s="76" t="s">
        <v>681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296</v>
      </c>
      <c r="F4938" s="77">
        <v>42605</v>
      </c>
      <c r="G4938" s="76"/>
      <c r="H4938" s="76" t="s">
        <v>3205</v>
      </c>
      <c r="I4938" s="76" t="s">
        <v>3241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285</v>
      </c>
      <c r="F4939" s="77">
        <v>42613</v>
      </c>
      <c r="G4939" s="76" t="s">
        <v>413</v>
      </c>
      <c r="H4939" s="76"/>
      <c r="I4939" s="76" t="s">
        <v>412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446</v>
      </c>
      <c r="F4940" s="77">
        <v>42632</v>
      </c>
      <c r="G4940" s="76"/>
      <c r="H4940" s="76" t="s">
        <v>2068</v>
      </c>
      <c r="I4940" s="76" t="s">
        <v>3240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296</v>
      </c>
      <c r="F4941" s="77">
        <v>42639</v>
      </c>
      <c r="G4941" s="76"/>
      <c r="H4941" s="76" t="s">
        <v>3237</v>
      </c>
      <c r="I4941" s="76" t="s">
        <v>3239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285</v>
      </c>
      <c r="F4942" s="77">
        <v>42643</v>
      </c>
      <c r="G4942" s="76" t="s">
        <v>409</v>
      </c>
      <c r="H4942" s="76"/>
      <c r="I4942" s="76" t="s">
        <v>408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296</v>
      </c>
      <c r="F4943" s="77">
        <v>42646</v>
      </c>
      <c r="G4943" s="76"/>
      <c r="H4943" s="76" t="s">
        <v>3205</v>
      </c>
      <c r="I4943" s="76" t="s">
        <v>3238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296</v>
      </c>
      <c r="F4944" s="77">
        <v>42682</v>
      </c>
      <c r="G4944" s="76"/>
      <c r="H4944" s="76" t="s">
        <v>3237</v>
      </c>
      <c r="I4944" s="76" t="s">
        <v>3236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296</v>
      </c>
      <c r="F4945" s="77">
        <v>42738</v>
      </c>
      <c r="G4945" s="76"/>
      <c r="H4945" s="76" t="s">
        <v>3235</v>
      </c>
      <c r="I4945" s="76" t="s">
        <v>3234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285</v>
      </c>
      <c r="F4946" s="77">
        <v>42766</v>
      </c>
      <c r="G4946" s="76" t="s">
        <v>398</v>
      </c>
      <c r="H4946" s="76"/>
      <c r="I4946" s="76" t="s">
        <v>397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285</v>
      </c>
      <c r="F4947" s="77">
        <v>42767</v>
      </c>
      <c r="G4947" s="76" t="s">
        <v>3201</v>
      </c>
      <c r="H4947" s="76"/>
      <c r="I4947" s="76" t="s">
        <v>3200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285</v>
      </c>
      <c r="F4948" s="77">
        <v>42794</v>
      </c>
      <c r="G4948" s="76" t="s">
        <v>395</v>
      </c>
      <c r="H4948" s="76"/>
      <c r="I4948" s="76" t="s">
        <v>394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285</v>
      </c>
      <c r="F4949" s="77">
        <v>42825</v>
      </c>
      <c r="G4949" s="76" t="s">
        <v>391</v>
      </c>
      <c r="H4949" s="76"/>
      <c r="I4949" s="76" t="s">
        <v>390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285</v>
      </c>
      <c r="F4950" s="77">
        <v>42855</v>
      </c>
      <c r="G4950" s="76" t="s">
        <v>388</v>
      </c>
      <c r="H4950" s="76"/>
      <c r="I4950" s="76" t="s">
        <v>387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276</v>
      </c>
      <c r="F4951" s="77">
        <v>42856</v>
      </c>
      <c r="G4951" s="76"/>
      <c r="H4951" s="76" t="s">
        <v>3205</v>
      </c>
      <c r="I4951" s="76" t="s">
        <v>3233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285</v>
      </c>
      <c r="F4952" s="77">
        <v>42886</v>
      </c>
      <c r="G4952" s="76" t="s">
        <v>680</v>
      </c>
      <c r="H4952" s="76"/>
      <c r="I4952" s="76" t="s">
        <v>679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276</v>
      </c>
      <c r="F4953" s="77">
        <v>43042</v>
      </c>
      <c r="G4953" s="76" t="s">
        <v>3232</v>
      </c>
      <c r="H4953" s="76" t="s">
        <v>3229</v>
      </c>
      <c r="I4953" s="76" t="s">
        <v>3231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276</v>
      </c>
      <c r="F4954" s="77">
        <v>43042</v>
      </c>
      <c r="G4954" s="76" t="s">
        <v>3230</v>
      </c>
      <c r="H4954" s="76" t="s">
        <v>3229</v>
      </c>
      <c r="I4954" s="76" t="s">
        <v>1966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276</v>
      </c>
      <c r="F4955" s="77">
        <v>43076</v>
      </c>
      <c r="G4955" s="76" t="s">
        <v>3228</v>
      </c>
      <c r="H4955" s="76" t="s">
        <v>3205</v>
      </c>
      <c r="I4955" s="76" t="s">
        <v>3227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276</v>
      </c>
      <c r="F4956" s="77">
        <v>43090</v>
      </c>
      <c r="G4956" s="76" t="s">
        <v>3226</v>
      </c>
      <c r="H4956" s="76" t="s">
        <v>3205</v>
      </c>
      <c r="I4956" s="76" t="s">
        <v>3225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276</v>
      </c>
      <c r="F4957" s="77">
        <v>43100</v>
      </c>
      <c r="G4957" s="76" t="s">
        <v>3224</v>
      </c>
      <c r="H4957" s="76" t="s">
        <v>3205</v>
      </c>
      <c r="I4957" s="76" t="s">
        <v>3223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276</v>
      </c>
      <c r="F4958" s="77">
        <v>43132</v>
      </c>
      <c r="G4958" s="76" t="s">
        <v>3222</v>
      </c>
      <c r="H4958" s="76" t="s">
        <v>3205</v>
      </c>
      <c r="I4958" s="76" t="s">
        <v>3221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337</v>
      </c>
      <c r="F4959" s="77">
        <v>43182</v>
      </c>
      <c r="G4959" s="76" t="s">
        <v>1717</v>
      </c>
      <c r="H4959" s="76" t="s">
        <v>1716</v>
      </c>
      <c r="I4959" s="76" t="s">
        <v>3216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276</v>
      </c>
      <c r="F4960" s="77">
        <v>43187</v>
      </c>
      <c r="G4960" s="76" t="s">
        <v>3220</v>
      </c>
      <c r="H4960" s="76" t="s">
        <v>3205</v>
      </c>
      <c r="I4960" s="76" t="s">
        <v>3219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285</v>
      </c>
      <c r="F4961" s="77">
        <v>43281</v>
      </c>
      <c r="G4961" s="76" t="s">
        <v>720</v>
      </c>
      <c r="H4961" s="76"/>
      <c r="I4961" s="76" t="s">
        <v>719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285</v>
      </c>
      <c r="F4962" s="77">
        <v>43281</v>
      </c>
      <c r="G4962" s="76" t="s">
        <v>365</v>
      </c>
      <c r="H4962" s="76"/>
      <c r="I4962" s="76" t="s">
        <v>364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337</v>
      </c>
      <c r="F4963" s="77">
        <v>43376</v>
      </c>
      <c r="G4963" s="76" t="s">
        <v>3218</v>
      </c>
      <c r="H4963" s="76" t="s">
        <v>3217</v>
      </c>
      <c r="I4963" s="76" t="s">
        <v>3216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276</v>
      </c>
      <c r="F4964" s="77">
        <v>43435</v>
      </c>
      <c r="G4964" s="76" t="s">
        <v>3211</v>
      </c>
      <c r="H4964" s="76" t="s">
        <v>3205</v>
      </c>
      <c r="I4964" s="76" t="s">
        <v>3215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276</v>
      </c>
      <c r="F4965" s="77">
        <v>43435</v>
      </c>
      <c r="G4965" s="76" t="s">
        <v>3211</v>
      </c>
      <c r="H4965" s="76" t="s">
        <v>3205</v>
      </c>
      <c r="I4965" s="76" t="s">
        <v>3214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276</v>
      </c>
      <c r="F4966" s="77">
        <v>43435</v>
      </c>
      <c r="G4966" s="76" t="s">
        <v>3211</v>
      </c>
      <c r="H4966" s="76" t="s">
        <v>3205</v>
      </c>
      <c r="I4966" s="76" t="s">
        <v>3214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276</v>
      </c>
      <c r="F4967" s="77">
        <v>43435</v>
      </c>
      <c r="G4967" s="76" t="s">
        <v>3211</v>
      </c>
      <c r="H4967" s="76" t="s">
        <v>3205</v>
      </c>
      <c r="I4967" s="76" t="s">
        <v>3213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276</v>
      </c>
      <c r="F4968" s="77">
        <v>43435</v>
      </c>
      <c r="G4968" s="76" t="s">
        <v>3211</v>
      </c>
      <c r="H4968" s="76" t="s">
        <v>3205</v>
      </c>
      <c r="I4968" s="76" t="s">
        <v>3212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276</v>
      </c>
      <c r="F4969" s="77">
        <v>43435</v>
      </c>
      <c r="G4969" s="76" t="s">
        <v>3211</v>
      </c>
      <c r="H4969" s="76" t="s">
        <v>3205</v>
      </c>
      <c r="I4969" s="76" t="s">
        <v>3210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276</v>
      </c>
      <c r="F4970" s="77">
        <v>43435</v>
      </c>
      <c r="G4970" s="76" t="s">
        <v>3211</v>
      </c>
      <c r="H4970" s="76" t="s">
        <v>3205</v>
      </c>
      <c r="I4970" s="76" t="s">
        <v>3210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276</v>
      </c>
      <c r="F4971" s="77">
        <v>43435</v>
      </c>
      <c r="G4971" s="76" t="s">
        <v>3211</v>
      </c>
      <c r="H4971" s="76" t="s">
        <v>3205</v>
      </c>
      <c r="I4971" s="76" t="s">
        <v>3210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276</v>
      </c>
      <c r="F4972" s="77">
        <v>43455</v>
      </c>
      <c r="G4972" s="76" t="s">
        <v>326</v>
      </c>
      <c r="H4972" s="76" t="s">
        <v>323</v>
      </c>
      <c r="I4972" s="76" t="s">
        <v>3209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276</v>
      </c>
      <c r="F4973" s="77">
        <v>43922</v>
      </c>
      <c r="G4973" s="76" t="s">
        <v>3208</v>
      </c>
      <c r="H4973" s="76" t="s">
        <v>3205</v>
      </c>
      <c r="I4973" s="76" t="s">
        <v>3207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276</v>
      </c>
      <c r="F4974" s="77">
        <v>44099</v>
      </c>
      <c r="G4974" s="76" t="s">
        <v>3206</v>
      </c>
      <c r="H4974" s="76" t="s">
        <v>3205</v>
      </c>
      <c r="I4974" s="76" t="s">
        <v>3204</v>
      </c>
      <c r="J4974" s="78">
        <v>-200</v>
      </c>
    </row>
    <row r="4975" spans="1:10" x14ac:dyDescent="0.25">
      <c r="A4975" s="76"/>
      <c r="B4975" s="76"/>
      <c r="C4975" s="76" t="s">
        <v>3203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3202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285</v>
      </c>
      <c r="F4977" s="77">
        <v>42767</v>
      </c>
      <c r="G4977" s="76" t="s">
        <v>3201</v>
      </c>
      <c r="H4977" s="76"/>
      <c r="I4977" s="76" t="s">
        <v>3200</v>
      </c>
      <c r="J4977" s="78">
        <v>5000</v>
      </c>
    </row>
    <row r="4978" spans="1:10" x14ac:dyDescent="0.25">
      <c r="A4978" s="76"/>
      <c r="B4978" s="76"/>
      <c r="C4978" s="76" t="s">
        <v>3199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3198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285</v>
      </c>
      <c r="F4980" s="77">
        <v>40574</v>
      </c>
      <c r="G4980" s="76" t="s">
        <v>539</v>
      </c>
      <c r="H4980" s="76"/>
      <c r="I4980" s="76" t="s">
        <v>538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285</v>
      </c>
      <c r="F4981" s="77">
        <v>40694</v>
      </c>
      <c r="G4981" s="76" t="s">
        <v>593</v>
      </c>
      <c r="H4981" s="76"/>
      <c r="I4981" s="76" t="s">
        <v>592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285</v>
      </c>
      <c r="F4982" s="77">
        <v>40724</v>
      </c>
      <c r="G4982" s="76" t="s">
        <v>533</v>
      </c>
      <c r="H4982" s="76"/>
      <c r="I4982" s="76" t="s">
        <v>532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285</v>
      </c>
      <c r="F4983" s="77">
        <v>40877</v>
      </c>
      <c r="G4983" s="76" t="s">
        <v>289</v>
      </c>
      <c r="H4983" s="76"/>
      <c r="I4983" s="76" t="s">
        <v>288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285</v>
      </c>
      <c r="F4984" s="77">
        <v>40999</v>
      </c>
      <c r="G4984" s="76" t="s">
        <v>521</v>
      </c>
      <c r="H4984" s="76"/>
      <c r="I4984" s="76" t="s">
        <v>520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285</v>
      </c>
      <c r="F4985" s="77">
        <v>41121</v>
      </c>
      <c r="G4985" s="76" t="s">
        <v>513</v>
      </c>
      <c r="H4985" s="76"/>
      <c r="I4985" s="76" t="s">
        <v>512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285</v>
      </c>
      <c r="F4986" s="77">
        <v>41152</v>
      </c>
      <c r="G4986" s="76" t="s">
        <v>511</v>
      </c>
      <c r="H4986" s="76"/>
      <c r="I4986" s="76" t="s">
        <v>510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285</v>
      </c>
      <c r="F4987" s="77">
        <v>41213</v>
      </c>
      <c r="G4987" s="76" t="s">
        <v>507</v>
      </c>
      <c r="H4987" s="76"/>
      <c r="I4987" s="76" t="s">
        <v>506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285</v>
      </c>
      <c r="F4988" s="77">
        <v>41243</v>
      </c>
      <c r="G4988" s="76" t="s">
        <v>505</v>
      </c>
      <c r="H4988" s="76"/>
      <c r="I4988" s="76" t="s">
        <v>504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285</v>
      </c>
      <c r="F4989" s="77">
        <v>41305</v>
      </c>
      <c r="G4989" s="76" t="s">
        <v>501</v>
      </c>
      <c r="H4989" s="76"/>
      <c r="I4989" s="76" t="s">
        <v>500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285</v>
      </c>
      <c r="F4990" s="77">
        <v>41305</v>
      </c>
      <c r="G4990" s="76" t="s">
        <v>1521</v>
      </c>
      <c r="H4990" s="76"/>
      <c r="I4990" s="76" t="s">
        <v>1520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285</v>
      </c>
      <c r="F4991" s="77">
        <v>41364</v>
      </c>
      <c r="G4991" s="76" t="s">
        <v>2517</v>
      </c>
      <c r="H4991" s="76"/>
      <c r="I4991" s="76" t="s">
        <v>2516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285</v>
      </c>
      <c r="F4992" s="77">
        <v>41425</v>
      </c>
      <c r="G4992" s="76" t="s">
        <v>493</v>
      </c>
      <c r="H4992" s="76"/>
      <c r="I4992" s="76" t="s">
        <v>492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285</v>
      </c>
      <c r="F4993" s="77">
        <v>41455</v>
      </c>
      <c r="G4993" s="76" t="s">
        <v>491</v>
      </c>
      <c r="H4993" s="76"/>
      <c r="I4993" s="76" t="s">
        <v>490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285</v>
      </c>
      <c r="F4994" s="77">
        <v>41517</v>
      </c>
      <c r="G4994" s="76" t="s">
        <v>489</v>
      </c>
      <c r="H4994" s="76"/>
      <c r="I4994" s="76" t="s">
        <v>488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285</v>
      </c>
      <c r="F4995" s="77">
        <v>41578</v>
      </c>
      <c r="G4995" s="76" t="s">
        <v>485</v>
      </c>
      <c r="H4995" s="76"/>
      <c r="I4995" s="76" t="s">
        <v>484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285</v>
      </c>
      <c r="F4996" s="77">
        <v>41670</v>
      </c>
      <c r="G4996" s="76" t="s">
        <v>587</v>
      </c>
      <c r="H4996" s="76"/>
      <c r="I4996" s="76" t="s">
        <v>586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285</v>
      </c>
      <c r="F4997" s="77">
        <v>41698</v>
      </c>
      <c r="G4997" s="76" t="s">
        <v>477</v>
      </c>
      <c r="H4997" s="76"/>
      <c r="I4997" s="76" t="s">
        <v>476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285</v>
      </c>
      <c r="F4998" s="77">
        <v>41727</v>
      </c>
      <c r="G4998" s="76" t="s">
        <v>3197</v>
      </c>
      <c r="H4998" s="76"/>
      <c r="I4998" s="76" t="s">
        <v>3196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285</v>
      </c>
      <c r="F4999" s="77">
        <v>41851</v>
      </c>
      <c r="G4999" s="76" t="s">
        <v>469</v>
      </c>
      <c r="H4999" s="76"/>
      <c r="I4999" s="76" t="s">
        <v>468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637</v>
      </c>
      <c r="F5000" s="77">
        <v>41876</v>
      </c>
      <c r="G5000" s="76"/>
      <c r="H5000" s="76" t="s">
        <v>3195</v>
      </c>
      <c r="I5000" s="76" t="s">
        <v>3194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285</v>
      </c>
      <c r="F5001" s="77">
        <v>41882</v>
      </c>
      <c r="G5001" s="76" t="s">
        <v>467</v>
      </c>
      <c r="H5001" s="76"/>
      <c r="I5001" s="76" t="s">
        <v>466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285</v>
      </c>
      <c r="F5002" s="77">
        <v>41912</v>
      </c>
      <c r="G5002" s="76" t="s">
        <v>287</v>
      </c>
      <c r="H5002" s="76"/>
      <c r="I5002" s="76" t="s">
        <v>286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285</v>
      </c>
      <c r="F5003" s="77">
        <v>41943</v>
      </c>
      <c r="G5003" s="76" t="s">
        <v>465</v>
      </c>
      <c r="H5003" s="76"/>
      <c r="I5003" s="76" t="s">
        <v>464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285</v>
      </c>
      <c r="F5004" s="77">
        <v>41973</v>
      </c>
      <c r="G5004" s="76" t="s">
        <v>462</v>
      </c>
      <c r="H5004" s="76"/>
      <c r="I5004" s="76" t="s">
        <v>461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296</v>
      </c>
      <c r="F5005" s="77">
        <v>41974</v>
      </c>
      <c r="G5005" s="76"/>
      <c r="H5005" s="76" t="s">
        <v>274</v>
      </c>
      <c r="I5005" s="76" t="s">
        <v>3193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285</v>
      </c>
      <c r="F5006" s="77">
        <v>42004</v>
      </c>
      <c r="G5006" s="76" t="s">
        <v>460</v>
      </c>
      <c r="H5006" s="76"/>
      <c r="I5006" s="76" t="s">
        <v>459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285</v>
      </c>
      <c r="F5007" s="77">
        <v>42035</v>
      </c>
      <c r="G5007" s="76" t="s">
        <v>754</v>
      </c>
      <c r="H5007" s="76"/>
      <c r="I5007" s="76" t="s">
        <v>753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285</v>
      </c>
      <c r="F5008" s="77">
        <v>42094</v>
      </c>
      <c r="G5008" s="76" t="s">
        <v>452</v>
      </c>
      <c r="H5008" s="76"/>
      <c r="I5008" s="76" t="s">
        <v>451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296</v>
      </c>
      <c r="F5009" s="77">
        <v>42114</v>
      </c>
      <c r="G5009" s="76"/>
      <c r="H5009" s="76" t="s">
        <v>323</v>
      </c>
      <c r="I5009" s="76" t="s">
        <v>3192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637</v>
      </c>
      <c r="F5010" s="77">
        <v>42179</v>
      </c>
      <c r="G5010" s="76"/>
      <c r="H5010" s="76" t="s">
        <v>3161</v>
      </c>
      <c r="I5010" s="76" t="s">
        <v>859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296</v>
      </c>
      <c r="F5011" s="77">
        <v>42184</v>
      </c>
      <c r="G5011" s="76"/>
      <c r="H5011" s="76" t="s">
        <v>323</v>
      </c>
      <c r="I5011" s="76" t="s">
        <v>3191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285</v>
      </c>
      <c r="F5012" s="77">
        <v>42216</v>
      </c>
      <c r="G5012" s="76" t="s">
        <v>927</v>
      </c>
      <c r="H5012" s="76"/>
      <c r="I5012" s="76" t="s">
        <v>926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296</v>
      </c>
      <c r="F5013" s="77">
        <v>42220</v>
      </c>
      <c r="G5013" s="76"/>
      <c r="H5013" s="76" t="s">
        <v>274</v>
      </c>
      <c r="I5013" s="76" t="s">
        <v>3190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296</v>
      </c>
      <c r="F5014" s="77">
        <v>42233</v>
      </c>
      <c r="G5014" s="76"/>
      <c r="H5014" s="76" t="s">
        <v>274</v>
      </c>
      <c r="I5014" s="76" t="s">
        <v>3189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285</v>
      </c>
      <c r="F5015" s="77">
        <v>42247</v>
      </c>
      <c r="G5015" s="76" t="s">
        <v>440</v>
      </c>
      <c r="H5015" s="76"/>
      <c r="I5015" s="76" t="s">
        <v>439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296</v>
      </c>
      <c r="F5016" s="77">
        <v>42261</v>
      </c>
      <c r="G5016" s="76"/>
      <c r="H5016" s="76" t="s">
        <v>274</v>
      </c>
      <c r="I5016" s="76" t="s">
        <v>1214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285</v>
      </c>
      <c r="F5017" s="77">
        <v>42277</v>
      </c>
      <c r="G5017" s="76" t="s">
        <v>438</v>
      </c>
      <c r="H5017" s="76"/>
      <c r="I5017" s="76" t="s">
        <v>437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296</v>
      </c>
      <c r="F5018" s="77">
        <v>42331</v>
      </c>
      <c r="G5018" s="76"/>
      <c r="H5018" s="76" t="s">
        <v>3178</v>
      </c>
      <c r="I5018" s="76" t="s">
        <v>3187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296</v>
      </c>
      <c r="F5019" s="77">
        <v>42331</v>
      </c>
      <c r="G5019" s="76"/>
      <c r="H5019" s="76" t="s">
        <v>274</v>
      </c>
      <c r="I5019" s="76" t="s">
        <v>3188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296</v>
      </c>
      <c r="F5020" s="77">
        <v>42338</v>
      </c>
      <c r="G5020" s="76"/>
      <c r="H5020" s="76" t="s">
        <v>3178</v>
      </c>
      <c r="I5020" s="76" t="s">
        <v>3187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296</v>
      </c>
      <c r="F5021" s="77">
        <v>42366</v>
      </c>
      <c r="G5021" s="76"/>
      <c r="H5021" s="76" t="s">
        <v>3178</v>
      </c>
      <c r="I5021" s="76" t="s">
        <v>1122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296</v>
      </c>
      <c r="F5022" s="77">
        <v>42394</v>
      </c>
      <c r="G5022" s="76"/>
      <c r="H5022" s="76" t="s">
        <v>3147</v>
      </c>
      <c r="I5022" s="76" t="s">
        <v>3186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296</v>
      </c>
      <c r="F5023" s="77">
        <v>42432</v>
      </c>
      <c r="G5023" s="76"/>
      <c r="H5023" s="76" t="s">
        <v>3178</v>
      </c>
      <c r="I5023" s="76" t="s">
        <v>1122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296</v>
      </c>
      <c r="F5024" s="77">
        <v>42446</v>
      </c>
      <c r="G5024" s="76"/>
      <c r="H5024" s="76" t="s">
        <v>3178</v>
      </c>
      <c r="I5024" s="76" t="s">
        <v>1122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285</v>
      </c>
      <c r="F5025" s="77">
        <v>42460</v>
      </c>
      <c r="G5025" s="76" t="s">
        <v>426</v>
      </c>
      <c r="H5025" s="76"/>
      <c r="I5025" s="76" t="s">
        <v>425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296</v>
      </c>
      <c r="F5026" s="77">
        <v>42495</v>
      </c>
      <c r="G5026" s="76"/>
      <c r="H5026" s="76" t="s">
        <v>3178</v>
      </c>
      <c r="I5026" s="76" t="s">
        <v>3185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285</v>
      </c>
      <c r="F5027" s="77">
        <v>42499</v>
      </c>
      <c r="G5027" s="76" t="s">
        <v>1717</v>
      </c>
      <c r="H5027" s="76" t="s">
        <v>3184</v>
      </c>
      <c r="I5027" s="76" t="s">
        <v>3183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285</v>
      </c>
      <c r="F5028" s="77">
        <v>42582</v>
      </c>
      <c r="G5028" s="76" t="s">
        <v>415</v>
      </c>
      <c r="H5028" s="76"/>
      <c r="I5028" s="76" t="s">
        <v>414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285</v>
      </c>
      <c r="F5029" s="77">
        <v>42600</v>
      </c>
      <c r="G5029" s="76" t="s">
        <v>3182</v>
      </c>
      <c r="H5029" s="76" t="s">
        <v>3161</v>
      </c>
      <c r="I5029" s="76" t="s">
        <v>3181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285</v>
      </c>
      <c r="F5030" s="77">
        <v>42613</v>
      </c>
      <c r="G5030" s="76" t="s">
        <v>413</v>
      </c>
      <c r="H5030" s="76"/>
      <c r="I5030" s="76" t="s">
        <v>412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296</v>
      </c>
      <c r="F5031" s="77">
        <v>42621</v>
      </c>
      <c r="G5031" s="76"/>
      <c r="H5031" s="76" t="s">
        <v>274</v>
      </c>
      <c r="I5031" s="76" t="s">
        <v>3180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285</v>
      </c>
      <c r="F5032" s="77">
        <v>42643</v>
      </c>
      <c r="G5032" s="76" t="s">
        <v>409</v>
      </c>
      <c r="H5032" s="76"/>
      <c r="I5032" s="76" t="s">
        <v>408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296</v>
      </c>
      <c r="F5033" s="77">
        <v>42646</v>
      </c>
      <c r="G5033" s="76"/>
      <c r="H5033" s="76" t="s">
        <v>3178</v>
      </c>
      <c r="I5033" s="76" t="s">
        <v>3179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296</v>
      </c>
      <c r="F5034" s="77">
        <v>42688</v>
      </c>
      <c r="G5034" s="76"/>
      <c r="H5034" s="76" t="s">
        <v>3178</v>
      </c>
      <c r="I5034" s="76" t="s">
        <v>3177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296</v>
      </c>
      <c r="F5035" s="77">
        <v>42695</v>
      </c>
      <c r="G5035" s="76"/>
      <c r="H5035" s="76" t="s">
        <v>3147</v>
      </c>
      <c r="I5035" s="76" t="s">
        <v>3176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296</v>
      </c>
      <c r="F5036" s="77">
        <v>42702</v>
      </c>
      <c r="G5036" s="76"/>
      <c r="H5036" s="76" t="s">
        <v>3138</v>
      </c>
      <c r="I5036" s="76" t="s">
        <v>3175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296</v>
      </c>
      <c r="F5037" s="77">
        <v>42712</v>
      </c>
      <c r="G5037" s="76"/>
      <c r="H5037" s="76" t="s">
        <v>3138</v>
      </c>
      <c r="I5037" s="76" t="s">
        <v>3174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296</v>
      </c>
      <c r="F5038" s="77">
        <v>42730</v>
      </c>
      <c r="G5038" s="76"/>
      <c r="H5038" s="76" t="s">
        <v>3147</v>
      </c>
      <c r="I5038" s="76" t="s">
        <v>3170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637</v>
      </c>
      <c r="F5039" s="77">
        <v>42746</v>
      </c>
      <c r="G5039" s="76"/>
      <c r="H5039" s="76" t="s">
        <v>3173</v>
      </c>
      <c r="I5039" s="76" t="s">
        <v>3172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637</v>
      </c>
      <c r="F5040" s="77">
        <v>42746</v>
      </c>
      <c r="G5040" s="76"/>
      <c r="H5040" s="76"/>
      <c r="I5040" s="76" t="s">
        <v>681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296</v>
      </c>
      <c r="F5041" s="77">
        <v>42765</v>
      </c>
      <c r="G5041" s="76"/>
      <c r="H5041" s="76" t="s">
        <v>3138</v>
      </c>
      <c r="I5041" s="76" t="s">
        <v>3171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285</v>
      </c>
      <c r="F5042" s="77">
        <v>42766</v>
      </c>
      <c r="G5042" s="76" t="s">
        <v>398</v>
      </c>
      <c r="H5042" s="76"/>
      <c r="I5042" s="76" t="s">
        <v>397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296</v>
      </c>
      <c r="F5043" s="77">
        <v>42779</v>
      </c>
      <c r="G5043" s="76"/>
      <c r="H5043" s="76" t="s">
        <v>3147</v>
      </c>
      <c r="I5043" s="76" t="s">
        <v>3170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276</v>
      </c>
      <c r="F5044" s="77">
        <v>42790</v>
      </c>
      <c r="G5044" s="76"/>
      <c r="H5044" s="76" t="s">
        <v>3138</v>
      </c>
      <c r="I5044" s="76" t="s">
        <v>3169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276</v>
      </c>
      <c r="F5045" s="77">
        <v>42819</v>
      </c>
      <c r="G5045" s="76"/>
      <c r="H5045" s="76" t="s">
        <v>3147</v>
      </c>
      <c r="I5045" s="76" t="s">
        <v>3168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276</v>
      </c>
      <c r="F5046" s="77">
        <v>42831</v>
      </c>
      <c r="G5046" s="76"/>
      <c r="H5046" s="76" t="s">
        <v>3138</v>
      </c>
      <c r="I5046" s="76" t="s">
        <v>3167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276</v>
      </c>
      <c r="F5047" s="77">
        <v>42831</v>
      </c>
      <c r="G5047" s="76"/>
      <c r="H5047" s="76" t="s">
        <v>3135</v>
      </c>
      <c r="I5047" s="76" t="s">
        <v>3166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276</v>
      </c>
      <c r="F5048" s="77">
        <v>42856</v>
      </c>
      <c r="G5048" s="76"/>
      <c r="H5048" s="76" t="s">
        <v>3135</v>
      </c>
      <c r="I5048" s="76" t="s">
        <v>3165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276</v>
      </c>
      <c r="F5049" s="77">
        <v>42879</v>
      </c>
      <c r="G5049" s="76"/>
      <c r="H5049" s="76" t="s">
        <v>3138</v>
      </c>
      <c r="I5049" s="76" t="s">
        <v>3164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285</v>
      </c>
      <c r="F5050" s="77">
        <v>42886</v>
      </c>
      <c r="G5050" s="76" t="s">
        <v>680</v>
      </c>
      <c r="H5050" s="76"/>
      <c r="I5050" s="76" t="s">
        <v>679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276</v>
      </c>
      <c r="F5051" s="77">
        <v>42907</v>
      </c>
      <c r="G5051" s="76"/>
      <c r="H5051" s="76" t="s">
        <v>3147</v>
      </c>
      <c r="I5051" s="76" t="s">
        <v>3163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337</v>
      </c>
      <c r="F5052" s="77">
        <v>42964</v>
      </c>
      <c r="G5052" s="76" t="s">
        <v>3162</v>
      </c>
      <c r="H5052" s="76" t="s">
        <v>3161</v>
      </c>
      <c r="I5052" s="76" t="s">
        <v>3160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285</v>
      </c>
      <c r="F5053" s="77">
        <v>42977</v>
      </c>
      <c r="G5053" s="76" t="s">
        <v>2705</v>
      </c>
      <c r="H5053" s="76"/>
      <c r="I5053" s="76" t="s">
        <v>3159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276</v>
      </c>
      <c r="F5054" s="77">
        <v>43006</v>
      </c>
      <c r="G5054" s="76" t="s">
        <v>3158</v>
      </c>
      <c r="H5054" s="76" t="s">
        <v>3138</v>
      </c>
      <c r="I5054" s="76" t="s">
        <v>3157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276</v>
      </c>
      <c r="F5055" s="77">
        <v>43006</v>
      </c>
      <c r="G5055" s="76" t="s">
        <v>3156</v>
      </c>
      <c r="H5055" s="76" t="s">
        <v>3135</v>
      </c>
      <c r="I5055" s="76" t="s">
        <v>3155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276</v>
      </c>
      <c r="F5056" s="77">
        <v>43123</v>
      </c>
      <c r="G5056" s="76" t="s">
        <v>3154</v>
      </c>
      <c r="H5056" s="76" t="s">
        <v>3147</v>
      </c>
      <c r="I5056" s="76" t="s">
        <v>3153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276</v>
      </c>
      <c r="F5057" s="77">
        <v>43164</v>
      </c>
      <c r="G5057" s="76" t="s">
        <v>3152</v>
      </c>
      <c r="H5057" s="76" t="s">
        <v>3135</v>
      </c>
      <c r="I5057" s="76" t="s">
        <v>3151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285</v>
      </c>
      <c r="F5058" s="77">
        <v>43220</v>
      </c>
      <c r="G5058" s="76" t="s">
        <v>1714</v>
      </c>
      <c r="H5058" s="76"/>
      <c r="I5058" s="76" t="s">
        <v>3150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276</v>
      </c>
      <c r="F5059" s="77">
        <v>43234</v>
      </c>
      <c r="G5059" s="76" t="s">
        <v>3148</v>
      </c>
      <c r="H5059" s="76" t="s">
        <v>3147</v>
      </c>
      <c r="I5059" s="76" t="s">
        <v>3149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276</v>
      </c>
      <c r="F5060" s="77">
        <v>43234</v>
      </c>
      <c r="G5060" s="76" t="s">
        <v>3148</v>
      </c>
      <c r="H5060" s="76" t="s">
        <v>3147</v>
      </c>
      <c r="I5060" s="76" t="s">
        <v>915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276</v>
      </c>
      <c r="F5061" s="77">
        <v>43263</v>
      </c>
      <c r="G5061" s="76" t="s">
        <v>3146</v>
      </c>
      <c r="H5061" s="76" t="s">
        <v>3138</v>
      </c>
      <c r="I5061" s="76" t="s">
        <v>3145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276</v>
      </c>
      <c r="F5062" s="77">
        <v>43278</v>
      </c>
      <c r="G5062" s="76" t="s">
        <v>3144</v>
      </c>
      <c r="H5062" s="76" t="s">
        <v>3143</v>
      </c>
      <c r="I5062" s="76" t="s">
        <v>3142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276</v>
      </c>
      <c r="F5063" s="77">
        <v>43278</v>
      </c>
      <c r="G5063" s="76" t="s">
        <v>3141</v>
      </c>
      <c r="H5063" s="76" t="s">
        <v>3135</v>
      </c>
      <c r="I5063" s="76" t="s">
        <v>3140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276</v>
      </c>
      <c r="F5064" s="77">
        <v>43404</v>
      </c>
      <c r="G5064" s="76" t="s">
        <v>3139</v>
      </c>
      <c r="H5064" s="76" t="s">
        <v>3138</v>
      </c>
      <c r="I5064" s="76" t="s">
        <v>3137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276</v>
      </c>
      <c r="F5065" s="77">
        <v>43697</v>
      </c>
      <c r="G5065" s="76" t="s">
        <v>3136</v>
      </c>
      <c r="H5065" s="76" t="s">
        <v>3135</v>
      </c>
      <c r="I5065" s="76" t="s">
        <v>3134</v>
      </c>
      <c r="J5065" s="78">
        <v>-262.37</v>
      </c>
    </row>
    <row r="5066" spans="1:10" x14ac:dyDescent="0.25">
      <c r="A5066" s="76"/>
      <c r="B5066" s="76"/>
      <c r="C5066" s="76" t="s">
        <v>3133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3132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285</v>
      </c>
      <c r="F5068" s="77">
        <v>40877</v>
      </c>
      <c r="G5068" s="76" t="s">
        <v>289</v>
      </c>
      <c r="H5068" s="76"/>
      <c r="I5068" s="76" t="s">
        <v>288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285</v>
      </c>
      <c r="F5069" s="77">
        <v>40908</v>
      </c>
      <c r="G5069" s="76" t="s">
        <v>527</v>
      </c>
      <c r="H5069" s="76"/>
      <c r="I5069" s="76" t="s">
        <v>526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285</v>
      </c>
      <c r="F5070" s="77">
        <v>41029</v>
      </c>
      <c r="G5070" s="76" t="s">
        <v>519</v>
      </c>
      <c r="H5070" s="76"/>
      <c r="I5070" s="76" t="s">
        <v>518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285</v>
      </c>
      <c r="F5071" s="77">
        <v>41060</v>
      </c>
      <c r="G5071" s="76" t="s">
        <v>515</v>
      </c>
      <c r="H5071" s="76"/>
      <c r="I5071" s="76" t="s">
        <v>514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285</v>
      </c>
      <c r="F5072" s="77">
        <v>41274</v>
      </c>
      <c r="G5072" s="76" t="s">
        <v>1788</v>
      </c>
      <c r="H5072" s="76"/>
      <c r="I5072" s="76" t="s">
        <v>1787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285</v>
      </c>
      <c r="F5073" s="77">
        <v>42063</v>
      </c>
      <c r="G5073" s="76" t="s">
        <v>457</v>
      </c>
      <c r="H5073" s="76"/>
      <c r="I5073" s="76" t="s">
        <v>456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285</v>
      </c>
      <c r="F5074" s="77">
        <v>42308</v>
      </c>
      <c r="G5074" s="76" t="s">
        <v>436</v>
      </c>
      <c r="H5074" s="76"/>
      <c r="I5074" s="76" t="s">
        <v>435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285</v>
      </c>
      <c r="F5075" s="77">
        <v>42370</v>
      </c>
      <c r="G5075" s="76" t="s">
        <v>568</v>
      </c>
      <c r="H5075" s="76"/>
      <c r="I5075" s="76" t="s">
        <v>567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276</v>
      </c>
      <c r="F5076" s="77">
        <v>43414</v>
      </c>
      <c r="G5076" s="76" t="s">
        <v>3131</v>
      </c>
      <c r="H5076" s="76" t="s">
        <v>3130</v>
      </c>
      <c r="I5076" s="76" t="s">
        <v>3129</v>
      </c>
      <c r="J5076" s="78">
        <v>-500</v>
      </c>
    </row>
    <row r="5077" spans="1:10" x14ac:dyDescent="0.25">
      <c r="A5077" s="76"/>
      <c r="B5077" s="76"/>
      <c r="C5077" s="76" t="s">
        <v>3128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3127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285</v>
      </c>
      <c r="F5079" s="77">
        <v>40939</v>
      </c>
      <c r="G5079" s="76" t="s">
        <v>869</v>
      </c>
      <c r="H5079" s="76"/>
      <c r="I5079" s="76" t="s">
        <v>868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285</v>
      </c>
      <c r="F5080" s="77">
        <v>41364</v>
      </c>
      <c r="G5080" s="76" t="s">
        <v>497</v>
      </c>
      <c r="H5080" s="76"/>
      <c r="I5080" s="76" t="s">
        <v>496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285</v>
      </c>
      <c r="F5081" s="77">
        <v>41455</v>
      </c>
      <c r="G5081" s="76" t="s">
        <v>491</v>
      </c>
      <c r="H5081" s="76"/>
      <c r="I5081" s="76" t="s">
        <v>490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285</v>
      </c>
      <c r="F5082" s="77">
        <v>41517</v>
      </c>
      <c r="G5082" s="76" t="s">
        <v>489</v>
      </c>
      <c r="H5082" s="76"/>
      <c r="I5082" s="76" t="s">
        <v>488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285</v>
      </c>
      <c r="F5083" s="77">
        <v>41943</v>
      </c>
      <c r="G5083" s="76" t="s">
        <v>465</v>
      </c>
      <c r="H5083" s="76"/>
      <c r="I5083" s="76" t="s">
        <v>464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296</v>
      </c>
      <c r="F5084" s="77">
        <v>42016</v>
      </c>
      <c r="G5084" s="76"/>
      <c r="H5084" s="76" t="s">
        <v>3124</v>
      </c>
      <c r="I5084" s="76" t="s">
        <v>3126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296</v>
      </c>
      <c r="F5085" s="77">
        <v>42163</v>
      </c>
      <c r="G5085" s="76"/>
      <c r="H5085" s="76" t="s">
        <v>3124</v>
      </c>
      <c r="I5085" s="76" t="s">
        <v>3125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296</v>
      </c>
      <c r="F5086" s="77">
        <v>42184</v>
      </c>
      <c r="G5086" s="76"/>
      <c r="H5086" s="76" t="s">
        <v>3124</v>
      </c>
      <c r="I5086" s="76" t="s">
        <v>2080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285</v>
      </c>
      <c r="F5087" s="77">
        <v>42370</v>
      </c>
      <c r="G5087" s="76" t="s">
        <v>568</v>
      </c>
      <c r="H5087" s="76"/>
      <c r="I5087" s="76" t="s">
        <v>567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285</v>
      </c>
      <c r="F5088" s="77">
        <v>43281</v>
      </c>
      <c r="G5088" s="76" t="s">
        <v>365</v>
      </c>
      <c r="H5088" s="76"/>
      <c r="I5088" s="76" t="s">
        <v>364</v>
      </c>
      <c r="J5088" s="78">
        <v>20</v>
      </c>
    </row>
    <row r="5089" spans="1:10" x14ac:dyDescent="0.25">
      <c r="A5089" s="76"/>
      <c r="B5089" s="76"/>
      <c r="C5089" s="76" t="s">
        <v>3123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3122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285</v>
      </c>
      <c r="F5091" s="77">
        <v>40877</v>
      </c>
      <c r="G5091" s="76" t="s">
        <v>289</v>
      </c>
      <c r="H5091" s="76"/>
      <c r="I5091" s="76" t="s">
        <v>288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285</v>
      </c>
      <c r="F5092" s="77">
        <v>41305</v>
      </c>
      <c r="G5092" s="76" t="s">
        <v>501</v>
      </c>
      <c r="H5092" s="76"/>
      <c r="I5092" s="76" t="s">
        <v>500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285</v>
      </c>
      <c r="F5093" s="77">
        <v>41425</v>
      </c>
      <c r="G5093" s="76" t="s">
        <v>493</v>
      </c>
      <c r="H5093" s="76"/>
      <c r="I5093" s="76" t="s">
        <v>492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285</v>
      </c>
      <c r="F5094" s="77">
        <v>41547</v>
      </c>
      <c r="G5094" s="76" t="s">
        <v>487</v>
      </c>
      <c r="H5094" s="76"/>
      <c r="I5094" s="76" t="s">
        <v>486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285</v>
      </c>
      <c r="F5095" s="77">
        <v>41670</v>
      </c>
      <c r="G5095" s="76" t="s">
        <v>587</v>
      </c>
      <c r="H5095" s="76"/>
      <c r="I5095" s="76" t="s">
        <v>586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285</v>
      </c>
      <c r="F5096" s="77">
        <v>41698</v>
      </c>
      <c r="G5096" s="76" t="s">
        <v>477</v>
      </c>
      <c r="H5096" s="76"/>
      <c r="I5096" s="76" t="s">
        <v>476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285</v>
      </c>
      <c r="F5097" s="77">
        <v>42370</v>
      </c>
      <c r="G5097" s="76" t="s">
        <v>568</v>
      </c>
      <c r="H5097" s="76"/>
      <c r="I5097" s="76" t="s">
        <v>567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285</v>
      </c>
      <c r="F5098" s="77">
        <v>42886</v>
      </c>
      <c r="G5098" s="76" t="s">
        <v>680</v>
      </c>
      <c r="H5098" s="76"/>
      <c r="I5098" s="76" t="s">
        <v>679</v>
      </c>
      <c r="J5098" s="78">
        <v>8</v>
      </c>
    </row>
    <row r="5099" spans="1:10" x14ac:dyDescent="0.25">
      <c r="A5099" s="76"/>
      <c r="B5099" s="76"/>
      <c r="C5099" s="76" t="s">
        <v>3121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3120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285</v>
      </c>
      <c r="F5101" s="77">
        <v>43236</v>
      </c>
      <c r="G5101" s="76" t="s">
        <v>579</v>
      </c>
      <c r="H5101" s="76"/>
      <c r="I5101" s="76" t="s">
        <v>3119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637</v>
      </c>
      <c r="F5102" s="77">
        <v>43496</v>
      </c>
      <c r="G5102" s="76"/>
      <c r="H5102" s="76"/>
      <c r="I5102" s="76" t="s">
        <v>3118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637</v>
      </c>
      <c r="F5103" s="77">
        <v>43496</v>
      </c>
      <c r="G5103" s="76"/>
      <c r="H5103" s="76"/>
      <c r="I5103" s="76" t="s">
        <v>3117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285</v>
      </c>
      <c r="F5104" s="77">
        <v>43501</v>
      </c>
      <c r="G5104" s="76" t="s">
        <v>3116</v>
      </c>
      <c r="H5104" s="76"/>
      <c r="I5104" s="76" t="s">
        <v>3115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276</v>
      </c>
      <c r="F5105" s="77">
        <v>43503</v>
      </c>
      <c r="G5105" s="76" t="s">
        <v>3114</v>
      </c>
      <c r="H5105" s="76" t="s">
        <v>266</v>
      </c>
      <c r="I5105" s="76" t="s">
        <v>906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276</v>
      </c>
      <c r="F5106" s="77">
        <v>43527</v>
      </c>
      <c r="G5106" s="76" t="s">
        <v>3113</v>
      </c>
      <c r="H5106" s="76" t="s">
        <v>3102</v>
      </c>
      <c r="I5106" s="76" t="s">
        <v>3112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276</v>
      </c>
      <c r="F5107" s="77">
        <v>43647</v>
      </c>
      <c r="G5107" s="76" t="s">
        <v>3111</v>
      </c>
      <c r="H5107" s="76" t="s">
        <v>3102</v>
      </c>
      <c r="I5107" s="76" t="s">
        <v>3110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276</v>
      </c>
      <c r="F5108" s="77">
        <v>43774</v>
      </c>
      <c r="G5108" s="76" t="s">
        <v>3109</v>
      </c>
      <c r="H5108" s="76" t="s">
        <v>3102</v>
      </c>
      <c r="I5108" s="76" t="s">
        <v>3108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637</v>
      </c>
      <c r="F5109" s="77">
        <v>43861</v>
      </c>
      <c r="G5109" s="76"/>
      <c r="H5109" s="76"/>
      <c r="I5109" s="76" t="s">
        <v>3107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637</v>
      </c>
      <c r="F5110" s="77">
        <v>43861</v>
      </c>
      <c r="G5110" s="76"/>
      <c r="H5110" s="76"/>
      <c r="I5110" s="76" t="s">
        <v>3106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276</v>
      </c>
      <c r="F5111" s="77">
        <v>43976</v>
      </c>
      <c r="G5111" s="76" t="s">
        <v>3105</v>
      </c>
      <c r="H5111" s="76" t="s">
        <v>3102</v>
      </c>
      <c r="I5111" s="76" t="s">
        <v>3104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276</v>
      </c>
      <c r="F5112" s="77">
        <v>44105</v>
      </c>
      <c r="G5112" s="76" t="s">
        <v>3103</v>
      </c>
      <c r="H5112" s="76" t="s">
        <v>3102</v>
      </c>
      <c r="I5112" s="76" t="s">
        <v>3101</v>
      </c>
      <c r="J5112" s="78">
        <v>-79.36</v>
      </c>
    </row>
    <row r="5113" spans="1:10" x14ac:dyDescent="0.25">
      <c r="A5113" s="76"/>
      <c r="B5113" s="76"/>
      <c r="C5113" s="76" t="s">
        <v>3100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3099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285</v>
      </c>
      <c r="F5115" s="77">
        <v>43263</v>
      </c>
      <c r="G5115" s="76" t="s">
        <v>3098</v>
      </c>
      <c r="H5115" s="76"/>
      <c r="I5115" s="76" t="s">
        <v>3097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276</v>
      </c>
      <c r="F5116" s="77">
        <v>43308</v>
      </c>
      <c r="G5116" s="76" t="s">
        <v>3096</v>
      </c>
      <c r="H5116" s="76" t="s">
        <v>3081</v>
      </c>
      <c r="I5116" s="76" t="s">
        <v>3095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276</v>
      </c>
      <c r="F5117" s="77">
        <v>43342</v>
      </c>
      <c r="G5117" s="76" t="s">
        <v>3094</v>
      </c>
      <c r="H5117" s="76" t="s">
        <v>3081</v>
      </c>
      <c r="I5117" s="76" t="s">
        <v>3093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276</v>
      </c>
      <c r="F5118" s="77">
        <v>43435</v>
      </c>
      <c r="G5118" s="76" t="s">
        <v>3092</v>
      </c>
      <c r="H5118" s="76" t="s">
        <v>3081</v>
      </c>
      <c r="I5118" s="76" t="s">
        <v>3091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276</v>
      </c>
      <c r="F5119" s="77">
        <v>43447</v>
      </c>
      <c r="G5119" s="76" t="s">
        <v>3090</v>
      </c>
      <c r="H5119" s="76" t="s">
        <v>3081</v>
      </c>
      <c r="I5119" s="76" t="s">
        <v>3089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276</v>
      </c>
      <c r="F5120" s="77">
        <v>43467</v>
      </c>
      <c r="G5120" s="76" t="s">
        <v>3088</v>
      </c>
      <c r="H5120" s="76" t="s">
        <v>3081</v>
      </c>
      <c r="I5120" s="76" t="s">
        <v>3087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276</v>
      </c>
      <c r="F5121" s="77">
        <v>43496</v>
      </c>
      <c r="G5121" s="76" t="s">
        <v>3086</v>
      </c>
      <c r="H5121" s="76" t="s">
        <v>3081</v>
      </c>
      <c r="I5121" s="76" t="s">
        <v>3085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276</v>
      </c>
      <c r="F5122" s="77">
        <v>43500</v>
      </c>
      <c r="G5122" s="76" t="s">
        <v>3084</v>
      </c>
      <c r="H5122" s="76" t="s">
        <v>3081</v>
      </c>
      <c r="I5122" s="76" t="s">
        <v>3083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276</v>
      </c>
      <c r="F5123" s="77">
        <v>43751</v>
      </c>
      <c r="G5123" s="76" t="s">
        <v>3082</v>
      </c>
      <c r="H5123" s="76" t="s">
        <v>3081</v>
      </c>
      <c r="I5123" s="76" t="s">
        <v>3080</v>
      </c>
      <c r="J5123" s="78">
        <v>-21.58</v>
      </c>
    </row>
    <row r="5124" spans="1:10" x14ac:dyDescent="0.25">
      <c r="A5124" s="76"/>
      <c r="B5124" s="76"/>
      <c r="C5124" s="76" t="s">
        <v>3079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3078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285</v>
      </c>
      <c r="F5126" s="77">
        <v>42370</v>
      </c>
      <c r="G5126" s="76" t="s">
        <v>568</v>
      </c>
      <c r="H5126" s="76"/>
      <c r="I5126" s="76" t="s">
        <v>567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285</v>
      </c>
      <c r="F5127" s="77">
        <v>43221</v>
      </c>
      <c r="G5127" s="76" t="s">
        <v>596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3077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3076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285</v>
      </c>
      <c r="F5130" s="77">
        <v>40877</v>
      </c>
      <c r="G5130" s="76" t="s">
        <v>289</v>
      </c>
      <c r="H5130" s="76"/>
      <c r="I5130" s="76" t="s">
        <v>288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285</v>
      </c>
      <c r="F5131" s="77">
        <v>40939</v>
      </c>
      <c r="G5131" s="76" t="s">
        <v>525</v>
      </c>
      <c r="H5131" s="76"/>
      <c r="I5131" s="76" t="s">
        <v>524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285</v>
      </c>
      <c r="F5132" s="77">
        <v>41060</v>
      </c>
      <c r="G5132" s="76" t="s">
        <v>515</v>
      </c>
      <c r="H5132" s="76"/>
      <c r="I5132" s="76" t="s">
        <v>514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285</v>
      </c>
      <c r="F5133" s="77">
        <v>41182</v>
      </c>
      <c r="G5133" s="76" t="s">
        <v>509</v>
      </c>
      <c r="H5133" s="76"/>
      <c r="I5133" s="76" t="s">
        <v>508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285</v>
      </c>
      <c r="F5134" s="77">
        <v>41243</v>
      </c>
      <c r="G5134" s="76" t="s">
        <v>505</v>
      </c>
      <c r="H5134" s="76"/>
      <c r="I5134" s="76" t="s">
        <v>504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285</v>
      </c>
      <c r="F5135" s="77">
        <v>41425</v>
      </c>
      <c r="G5135" s="76" t="s">
        <v>493</v>
      </c>
      <c r="H5135" s="76"/>
      <c r="I5135" s="76" t="s">
        <v>492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285</v>
      </c>
      <c r="F5136" s="77">
        <v>41547</v>
      </c>
      <c r="G5136" s="76" t="s">
        <v>487</v>
      </c>
      <c r="H5136" s="76"/>
      <c r="I5136" s="76" t="s">
        <v>486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285</v>
      </c>
      <c r="F5137" s="77">
        <v>41578</v>
      </c>
      <c r="G5137" s="76" t="s">
        <v>485</v>
      </c>
      <c r="H5137" s="76"/>
      <c r="I5137" s="76" t="s">
        <v>484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285</v>
      </c>
      <c r="F5138" s="77">
        <v>41608</v>
      </c>
      <c r="G5138" s="76" t="s">
        <v>483</v>
      </c>
      <c r="H5138" s="76"/>
      <c r="I5138" s="76" t="s">
        <v>482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285</v>
      </c>
      <c r="F5139" s="77">
        <v>41759</v>
      </c>
      <c r="G5139" s="76" t="s">
        <v>471</v>
      </c>
      <c r="H5139" s="76"/>
      <c r="I5139" s="76" t="s">
        <v>470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285</v>
      </c>
      <c r="F5140" s="77">
        <v>41790</v>
      </c>
      <c r="G5140" s="76" t="s">
        <v>570</v>
      </c>
      <c r="H5140" s="76"/>
      <c r="I5140" s="76" t="s">
        <v>569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285</v>
      </c>
      <c r="F5141" s="77">
        <v>41851</v>
      </c>
      <c r="G5141" s="76" t="s">
        <v>469</v>
      </c>
      <c r="H5141" s="76"/>
      <c r="I5141" s="76" t="s">
        <v>468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285</v>
      </c>
      <c r="F5142" s="77">
        <v>41882</v>
      </c>
      <c r="G5142" s="76" t="s">
        <v>467</v>
      </c>
      <c r="H5142" s="76"/>
      <c r="I5142" s="76" t="s">
        <v>466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285</v>
      </c>
      <c r="F5143" s="77">
        <v>42035</v>
      </c>
      <c r="G5143" s="76" t="s">
        <v>754</v>
      </c>
      <c r="H5143" s="76"/>
      <c r="I5143" s="76" t="s">
        <v>753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285</v>
      </c>
      <c r="F5144" s="77">
        <v>42155</v>
      </c>
      <c r="G5144" s="76" t="s">
        <v>752</v>
      </c>
      <c r="H5144" s="76"/>
      <c r="I5144" s="76" t="s">
        <v>751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285</v>
      </c>
      <c r="F5145" s="77">
        <v>42185</v>
      </c>
      <c r="G5145" s="76" t="s">
        <v>443</v>
      </c>
      <c r="H5145" s="76"/>
      <c r="I5145" s="76" t="s">
        <v>442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285</v>
      </c>
      <c r="F5146" s="77">
        <v>42277</v>
      </c>
      <c r="G5146" s="76" t="s">
        <v>438</v>
      </c>
      <c r="H5146" s="76"/>
      <c r="I5146" s="76" t="s">
        <v>437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285</v>
      </c>
      <c r="F5147" s="77">
        <v>42643</v>
      </c>
      <c r="G5147" s="76" t="s">
        <v>409</v>
      </c>
      <c r="H5147" s="76"/>
      <c r="I5147" s="76" t="s">
        <v>408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285</v>
      </c>
      <c r="F5148" s="77">
        <v>43221</v>
      </c>
      <c r="G5148" s="76" t="s">
        <v>596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285</v>
      </c>
      <c r="F5149" s="77">
        <v>43529</v>
      </c>
      <c r="G5149" s="76" t="s">
        <v>3075</v>
      </c>
      <c r="H5149" s="76"/>
      <c r="I5149" s="76" t="s">
        <v>3074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276</v>
      </c>
      <c r="F5150" s="77">
        <v>43751</v>
      </c>
      <c r="G5150" s="76" t="s">
        <v>3073</v>
      </c>
      <c r="H5150" s="76" t="s">
        <v>3072</v>
      </c>
      <c r="I5150" s="76" t="s">
        <v>3071</v>
      </c>
      <c r="J5150" s="78">
        <v>-311</v>
      </c>
    </row>
    <row r="5151" spans="1:10" x14ac:dyDescent="0.25">
      <c r="A5151" s="76"/>
      <c r="B5151" s="76"/>
      <c r="C5151" s="76" t="s">
        <v>3070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3069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285</v>
      </c>
      <c r="F5153" s="77">
        <v>43132</v>
      </c>
      <c r="G5153" s="76" t="s">
        <v>3068</v>
      </c>
      <c r="H5153" s="76"/>
      <c r="I5153" s="76" t="s">
        <v>3067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276</v>
      </c>
      <c r="F5154" s="77">
        <v>43159</v>
      </c>
      <c r="G5154" s="76" t="s">
        <v>3065</v>
      </c>
      <c r="H5154" s="76" t="s">
        <v>3064</v>
      </c>
      <c r="I5154" s="76" t="s">
        <v>3066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276</v>
      </c>
      <c r="F5155" s="77">
        <v>43159</v>
      </c>
      <c r="G5155" s="76" t="s">
        <v>3065</v>
      </c>
      <c r="H5155" s="76" t="s">
        <v>3064</v>
      </c>
      <c r="I5155" s="76" t="s">
        <v>320</v>
      </c>
      <c r="J5155" s="78">
        <v>-0.9</v>
      </c>
    </row>
    <row r="5156" spans="1:10" x14ac:dyDescent="0.25">
      <c r="A5156" s="76"/>
      <c r="B5156" s="76"/>
      <c r="C5156" s="76" t="s">
        <v>3063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3062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285</v>
      </c>
      <c r="F5158" s="77">
        <v>42758</v>
      </c>
      <c r="G5158" s="76" t="s">
        <v>3061</v>
      </c>
      <c r="H5158" s="76"/>
      <c r="I5158" s="76" t="s">
        <v>3060</v>
      </c>
      <c r="J5158" s="78">
        <v>500</v>
      </c>
    </row>
    <row r="5159" spans="1:10" x14ac:dyDescent="0.25">
      <c r="A5159" s="76"/>
      <c r="B5159" s="76"/>
      <c r="C5159" s="76" t="s">
        <v>3059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3058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285</v>
      </c>
      <c r="F5161" s="77">
        <v>40179</v>
      </c>
      <c r="G5161" s="76" t="s">
        <v>896</v>
      </c>
      <c r="H5161" s="76"/>
      <c r="I5161" s="76" t="s">
        <v>895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285</v>
      </c>
      <c r="F5162" s="77">
        <v>40209</v>
      </c>
      <c r="G5162" s="76" t="s">
        <v>894</v>
      </c>
      <c r="H5162" s="76"/>
      <c r="I5162" s="76" t="s">
        <v>893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285</v>
      </c>
      <c r="F5163" s="77">
        <v>40237</v>
      </c>
      <c r="G5163" s="76" t="s">
        <v>892</v>
      </c>
      <c r="H5163" s="76"/>
      <c r="I5163" s="76" t="s">
        <v>891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285</v>
      </c>
      <c r="F5164" s="77">
        <v>40359</v>
      </c>
      <c r="G5164" s="76" t="s">
        <v>1140</v>
      </c>
      <c r="H5164" s="76"/>
      <c r="I5164" s="76" t="s">
        <v>1139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285</v>
      </c>
      <c r="F5165" s="77">
        <v>40482</v>
      </c>
      <c r="G5165" s="76" t="s">
        <v>886</v>
      </c>
      <c r="H5165" s="76"/>
      <c r="I5165" s="76" t="s">
        <v>885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285</v>
      </c>
      <c r="F5166" s="77">
        <v>40512</v>
      </c>
      <c r="G5166" s="76" t="s">
        <v>938</v>
      </c>
      <c r="H5166" s="76"/>
      <c r="I5166" s="76" t="s">
        <v>937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285</v>
      </c>
      <c r="F5167" s="77">
        <v>40512</v>
      </c>
      <c r="G5167" s="76" t="s">
        <v>2175</v>
      </c>
      <c r="H5167" s="76"/>
      <c r="I5167" s="76" t="s">
        <v>2174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285</v>
      </c>
      <c r="F5168" s="77">
        <v>40543</v>
      </c>
      <c r="G5168" s="76" t="s">
        <v>1253</v>
      </c>
      <c r="H5168" s="76"/>
      <c r="I5168" s="76" t="s">
        <v>1252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285</v>
      </c>
      <c r="F5169" s="77">
        <v>40543</v>
      </c>
      <c r="G5169" s="76" t="s">
        <v>541</v>
      </c>
      <c r="H5169" s="76"/>
      <c r="I5169" s="76" t="s">
        <v>540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285</v>
      </c>
      <c r="F5170" s="77">
        <v>40543</v>
      </c>
      <c r="G5170" s="76" t="s">
        <v>541</v>
      </c>
      <c r="H5170" s="76"/>
      <c r="I5170" s="76" t="s">
        <v>540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285</v>
      </c>
      <c r="F5171" s="77">
        <v>40574</v>
      </c>
      <c r="G5171" s="76" t="s">
        <v>936</v>
      </c>
      <c r="H5171" s="76"/>
      <c r="I5171" s="76" t="s">
        <v>935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285</v>
      </c>
      <c r="F5172" s="77">
        <v>40602</v>
      </c>
      <c r="G5172" s="76" t="s">
        <v>838</v>
      </c>
      <c r="H5172" s="76"/>
      <c r="I5172" s="76" t="s">
        <v>837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285</v>
      </c>
      <c r="F5173" s="77">
        <v>40602</v>
      </c>
      <c r="G5173" s="76" t="s">
        <v>3001</v>
      </c>
      <c r="H5173" s="76"/>
      <c r="I5173" s="76" t="s">
        <v>3000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285</v>
      </c>
      <c r="F5174" s="77">
        <v>40877</v>
      </c>
      <c r="G5174" s="76" t="s">
        <v>289</v>
      </c>
      <c r="H5174" s="76"/>
      <c r="I5174" s="76" t="s">
        <v>288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285</v>
      </c>
      <c r="F5175" s="77">
        <v>40877</v>
      </c>
      <c r="G5175" s="76" t="s">
        <v>529</v>
      </c>
      <c r="H5175" s="76"/>
      <c r="I5175" s="76" t="s">
        <v>528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285</v>
      </c>
      <c r="F5176" s="77">
        <v>40877</v>
      </c>
      <c r="G5176" s="76" t="s">
        <v>871</v>
      </c>
      <c r="H5176" s="76"/>
      <c r="I5176" s="76" t="s">
        <v>870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285</v>
      </c>
      <c r="F5177" s="77">
        <v>40908</v>
      </c>
      <c r="G5177" s="76" t="s">
        <v>527</v>
      </c>
      <c r="H5177" s="76"/>
      <c r="I5177" s="76" t="s">
        <v>526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285</v>
      </c>
      <c r="F5178" s="77">
        <v>40939</v>
      </c>
      <c r="G5178" s="76" t="s">
        <v>525</v>
      </c>
      <c r="H5178" s="76"/>
      <c r="I5178" s="76" t="s">
        <v>524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285</v>
      </c>
      <c r="F5179" s="77">
        <v>40968</v>
      </c>
      <c r="G5179" s="76" t="s">
        <v>523</v>
      </c>
      <c r="H5179" s="76"/>
      <c r="I5179" s="76" t="s">
        <v>522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285</v>
      </c>
      <c r="F5180" s="77">
        <v>40999</v>
      </c>
      <c r="G5180" s="76" t="s">
        <v>521</v>
      </c>
      <c r="H5180" s="76"/>
      <c r="I5180" s="76" t="s">
        <v>520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285</v>
      </c>
      <c r="F5181" s="77">
        <v>41121</v>
      </c>
      <c r="G5181" s="76" t="s">
        <v>513</v>
      </c>
      <c r="H5181" s="76"/>
      <c r="I5181" s="76" t="s">
        <v>512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285</v>
      </c>
      <c r="F5182" s="77">
        <v>41152</v>
      </c>
      <c r="G5182" s="76" t="s">
        <v>511</v>
      </c>
      <c r="H5182" s="76"/>
      <c r="I5182" s="76" t="s">
        <v>510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285</v>
      </c>
      <c r="F5183" s="77">
        <v>41182</v>
      </c>
      <c r="G5183" s="76" t="s">
        <v>509</v>
      </c>
      <c r="H5183" s="76"/>
      <c r="I5183" s="76" t="s">
        <v>508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285</v>
      </c>
      <c r="F5184" s="77">
        <v>41213</v>
      </c>
      <c r="G5184" s="76" t="s">
        <v>507</v>
      </c>
      <c r="H5184" s="76"/>
      <c r="I5184" s="76" t="s">
        <v>506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285</v>
      </c>
      <c r="F5185" s="77">
        <v>41243</v>
      </c>
      <c r="G5185" s="76" t="s">
        <v>505</v>
      </c>
      <c r="H5185" s="76"/>
      <c r="I5185" s="76" t="s">
        <v>504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285</v>
      </c>
      <c r="F5186" s="77">
        <v>41305</v>
      </c>
      <c r="G5186" s="76" t="s">
        <v>501</v>
      </c>
      <c r="H5186" s="76"/>
      <c r="I5186" s="76" t="s">
        <v>500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285</v>
      </c>
      <c r="F5187" s="77">
        <v>41333</v>
      </c>
      <c r="G5187" s="76" t="s">
        <v>499</v>
      </c>
      <c r="H5187" s="76"/>
      <c r="I5187" s="76" t="s">
        <v>498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285</v>
      </c>
      <c r="F5188" s="77">
        <v>41364</v>
      </c>
      <c r="G5188" s="76" t="s">
        <v>497</v>
      </c>
      <c r="H5188" s="76"/>
      <c r="I5188" s="76" t="s">
        <v>496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285</v>
      </c>
      <c r="F5189" s="77">
        <v>41394</v>
      </c>
      <c r="G5189" s="76" t="s">
        <v>495</v>
      </c>
      <c r="H5189" s="76"/>
      <c r="I5189" s="76" t="s">
        <v>494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285</v>
      </c>
      <c r="F5190" s="77">
        <v>41425</v>
      </c>
      <c r="G5190" s="76" t="s">
        <v>493</v>
      </c>
      <c r="H5190" s="76"/>
      <c r="I5190" s="76" t="s">
        <v>492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285</v>
      </c>
      <c r="F5191" s="77">
        <v>41455</v>
      </c>
      <c r="G5191" s="76" t="s">
        <v>491</v>
      </c>
      <c r="H5191" s="76"/>
      <c r="I5191" s="76" t="s">
        <v>490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285</v>
      </c>
      <c r="F5192" s="77">
        <v>41455</v>
      </c>
      <c r="G5192" s="76" t="s">
        <v>1134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285</v>
      </c>
      <c r="F5193" s="77">
        <v>41486</v>
      </c>
      <c r="G5193" s="76" t="s">
        <v>591</v>
      </c>
      <c r="H5193" s="76"/>
      <c r="I5193" s="76" t="s">
        <v>590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285</v>
      </c>
      <c r="F5194" s="77">
        <v>41486</v>
      </c>
      <c r="G5194" s="76" t="s">
        <v>1235</v>
      </c>
      <c r="H5194" s="76"/>
      <c r="I5194" s="76" t="s">
        <v>1234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285</v>
      </c>
      <c r="F5195" s="77">
        <v>41517</v>
      </c>
      <c r="G5195" s="76" t="s">
        <v>489</v>
      </c>
      <c r="H5195" s="76"/>
      <c r="I5195" s="76" t="s">
        <v>488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285</v>
      </c>
      <c r="F5196" s="77">
        <v>41547</v>
      </c>
      <c r="G5196" s="76" t="s">
        <v>487</v>
      </c>
      <c r="H5196" s="76"/>
      <c r="I5196" s="76" t="s">
        <v>486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285</v>
      </c>
      <c r="F5197" s="77">
        <v>41578</v>
      </c>
      <c r="G5197" s="76" t="s">
        <v>485</v>
      </c>
      <c r="H5197" s="76"/>
      <c r="I5197" s="76" t="s">
        <v>484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285</v>
      </c>
      <c r="F5198" s="77">
        <v>41608</v>
      </c>
      <c r="G5198" s="76" t="s">
        <v>483</v>
      </c>
      <c r="H5198" s="76"/>
      <c r="I5198" s="76" t="s">
        <v>482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285</v>
      </c>
      <c r="F5199" s="77">
        <v>41639</v>
      </c>
      <c r="G5199" s="76" t="s">
        <v>756</v>
      </c>
      <c r="H5199" s="76"/>
      <c r="I5199" s="76" t="s">
        <v>755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285</v>
      </c>
      <c r="F5200" s="77">
        <v>41670</v>
      </c>
      <c r="G5200" s="76" t="s">
        <v>587</v>
      </c>
      <c r="H5200" s="76"/>
      <c r="I5200" s="76" t="s">
        <v>586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285</v>
      </c>
      <c r="F5201" s="77">
        <v>41698</v>
      </c>
      <c r="G5201" s="76" t="s">
        <v>477</v>
      </c>
      <c r="H5201" s="76"/>
      <c r="I5201" s="76" t="s">
        <v>476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285</v>
      </c>
      <c r="F5202" s="77">
        <v>41729</v>
      </c>
      <c r="G5202" s="76" t="s">
        <v>473</v>
      </c>
      <c r="H5202" s="76"/>
      <c r="I5202" s="76" t="s">
        <v>472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285</v>
      </c>
      <c r="F5203" s="77">
        <v>41759</v>
      </c>
      <c r="G5203" s="76" t="s">
        <v>471</v>
      </c>
      <c r="H5203" s="76"/>
      <c r="I5203" s="76" t="s">
        <v>470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285</v>
      </c>
      <c r="F5204" s="77">
        <v>41764</v>
      </c>
      <c r="G5204" s="76" t="s">
        <v>3057</v>
      </c>
      <c r="H5204" s="76"/>
      <c r="I5204" s="76" t="s">
        <v>3056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296</v>
      </c>
      <c r="F5205" s="77">
        <v>41786</v>
      </c>
      <c r="G5205" s="76"/>
      <c r="H5205" s="76" t="s">
        <v>323</v>
      </c>
      <c r="I5205" s="76" t="s">
        <v>3055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285</v>
      </c>
      <c r="F5206" s="77">
        <v>41790</v>
      </c>
      <c r="G5206" s="76" t="s">
        <v>570</v>
      </c>
      <c r="H5206" s="76"/>
      <c r="I5206" s="76" t="s">
        <v>569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296</v>
      </c>
      <c r="F5207" s="77">
        <v>41792</v>
      </c>
      <c r="G5207" s="76"/>
      <c r="H5207" s="76" t="s">
        <v>323</v>
      </c>
      <c r="I5207" s="76" t="s">
        <v>3054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285</v>
      </c>
      <c r="F5208" s="77">
        <v>41820</v>
      </c>
      <c r="G5208" s="76" t="s">
        <v>769</v>
      </c>
      <c r="H5208" s="76"/>
      <c r="I5208" s="76" t="s">
        <v>768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285</v>
      </c>
      <c r="F5209" s="77">
        <v>41820</v>
      </c>
      <c r="G5209" s="76" t="s">
        <v>1368</v>
      </c>
      <c r="H5209" s="76"/>
      <c r="I5209" s="76" t="s">
        <v>3053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285</v>
      </c>
      <c r="F5210" s="77">
        <v>41851</v>
      </c>
      <c r="G5210" s="76" t="s">
        <v>469</v>
      </c>
      <c r="H5210" s="76"/>
      <c r="I5210" s="76" t="s">
        <v>468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285</v>
      </c>
      <c r="F5211" s="77">
        <v>41882</v>
      </c>
      <c r="G5211" s="76" t="s">
        <v>467</v>
      </c>
      <c r="H5211" s="76"/>
      <c r="I5211" s="76" t="s">
        <v>466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285</v>
      </c>
      <c r="F5212" s="77">
        <v>41912</v>
      </c>
      <c r="G5212" s="76" t="s">
        <v>287</v>
      </c>
      <c r="H5212" s="76"/>
      <c r="I5212" s="76" t="s">
        <v>286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285</v>
      </c>
      <c r="F5213" s="77">
        <v>41943</v>
      </c>
      <c r="G5213" s="76" t="s">
        <v>465</v>
      </c>
      <c r="H5213" s="76"/>
      <c r="I5213" s="76" t="s">
        <v>464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296</v>
      </c>
      <c r="F5214" s="77">
        <v>41953</v>
      </c>
      <c r="G5214" s="76"/>
      <c r="H5214" s="76" t="s">
        <v>323</v>
      </c>
      <c r="I5214" s="76" t="s">
        <v>860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296</v>
      </c>
      <c r="F5215" s="77">
        <v>41953</v>
      </c>
      <c r="G5215" s="76"/>
      <c r="H5215" s="76" t="s">
        <v>323</v>
      </c>
      <c r="I5215" s="76" t="s">
        <v>3052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285</v>
      </c>
      <c r="F5216" s="77">
        <v>42030</v>
      </c>
      <c r="G5216" s="76" t="s">
        <v>3051</v>
      </c>
      <c r="H5216" s="76" t="s">
        <v>3049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285</v>
      </c>
      <c r="F5217" s="77">
        <v>42035</v>
      </c>
      <c r="G5217" s="76" t="s">
        <v>754</v>
      </c>
      <c r="H5217" s="76"/>
      <c r="I5217" s="76" t="s">
        <v>753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285</v>
      </c>
      <c r="F5218" s="77">
        <v>42063</v>
      </c>
      <c r="G5218" s="76" t="s">
        <v>457</v>
      </c>
      <c r="H5218" s="76"/>
      <c r="I5218" s="76" t="s">
        <v>456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285</v>
      </c>
      <c r="F5219" s="77">
        <v>42094</v>
      </c>
      <c r="G5219" s="76" t="s">
        <v>452</v>
      </c>
      <c r="H5219" s="76"/>
      <c r="I5219" s="76" t="s">
        <v>451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285</v>
      </c>
      <c r="F5220" s="77">
        <v>42124</v>
      </c>
      <c r="G5220" s="76" t="s">
        <v>448</v>
      </c>
      <c r="H5220" s="76"/>
      <c r="I5220" s="76" t="s">
        <v>447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285</v>
      </c>
      <c r="F5221" s="77">
        <v>42155</v>
      </c>
      <c r="G5221" s="76" t="s">
        <v>752</v>
      </c>
      <c r="H5221" s="76"/>
      <c r="I5221" s="76" t="s">
        <v>751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285</v>
      </c>
      <c r="F5222" s="77">
        <v>42185</v>
      </c>
      <c r="G5222" s="76" t="s">
        <v>443</v>
      </c>
      <c r="H5222" s="76"/>
      <c r="I5222" s="76" t="s">
        <v>442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285</v>
      </c>
      <c r="F5223" s="77">
        <v>42233</v>
      </c>
      <c r="G5223" s="76" t="s">
        <v>2874</v>
      </c>
      <c r="H5223" s="76"/>
      <c r="I5223" s="76" t="s">
        <v>2873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285</v>
      </c>
      <c r="F5224" s="77">
        <v>42247</v>
      </c>
      <c r="G5224" s="76" t="s">
        <v>440</v>
      </c>
      <c r="H5224" s="76"/>
      <c r="I5224" s="76" t="s">
        <v>439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285</v>
      </c>
      <c r="F5225" s="77">
        <v>42264</v>
      </c>
      <c r="G5225" s="76" t="s">
        <v>2167</v>
      </c>
      <c r="H5225" s="76"/>
      <c r="I5225" s="76" t="s">
        <v>2166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285</v>
      </c>
      <c r="F5226" s="77">
        <v>42277</v>
      </c>
      <c r="G5226" s="76" t="s">
        <v>438</v>
      </c>
      <c r="H5226" s="76"/>
      <c r="I5226" s="76" t="s">
        <v>437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285</v>
      </c>
      <c r="F5227" s="77">
        <v>42308</v>
      </c>
      <c r="G5227" s="76" t="s">
        <v>436</v>
      </c>
      <c r="H5227" s="76"/>
      <c r="I5227" s="76" t="s">
        <v>435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285</v>
      </c>
      <c r="F5228" s="77">
        <v>42338</v>
      </c>
      <c r="G5228" s="76" t="s">
        <v>434</v>
      </c>
      <c r="H5228" s="76"/>
      <c r="I5228" s="76" t="s">
        <v>433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285</v>
      </c>
      <c r="F5229" s="77">
        <v>42369</v>
      </c>
      <c r="G5229" s="76" t="s">
        <v>432</v>
      </c>
      <c r="H5229" s="76"/>
      <c r="I5229" s="76" t="s">
        <v>431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285</v>
      </c>
      <c r="F5230" s="77">
        <v>42429</v>
      </c>
      <c r="G5230" s="76" t="s">
        <v>427</v>
      </c>
      <c r="H5230" s="76"/>
      <c r="I5230" s="76" t="s">
        <v>394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285</v>
      </c>
      <c r="F5231" s="77">
        <v>42460</v>
      </c>
      <c r="G5231" s="76" t="s">
        <v>426</v>
      </c>
      <c r="H5231" s="76"/>
      <c r="I5231" s="76" t="s">
        <v>425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285</v>
      </c>
      <c r="F5232" s="77">
        <v>42471</v>
      </c>
      <c r="G5232" s="76" t="s">
        <v>3050</v>
      </c>
      <c r="H5232" s="76" t="s">
        <v>3049</v>
      </c>
      <c r="I5232" s="76" t="s">
        <v>3048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296</v>
      </c>
      <c r="F5233" s="77">
        <v>42481</v>
      </c>
      <c r="G5233" s="76" t="s">
        <v>610</v>
      </c>
      <c r="H5233" s="76" t="s">
        <v>3047</v>
      </c>
      <c r="I5233" s="76" t="s">
        <v>3046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285</v>
      </c>
      <c r="F5234" s="77">
        <v>42490</v>
      </c>
      <c r="G5234" s="76" t="s">
        <v>423</v>
      </c>
      <c r="H5234" s="76"/>
      <c r="I5234" s="76" t="s">
        <v>422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285</v>
      </c>
      <c r="F5235" s="77">
        <v>42521</v>
      </c>
      <c r="G5235" s="76" t="s">
        <v>420</v>
      </c>
      <c r="H5235" s="76"/>
      <c r="I5235" s="76" t="s">
        <v>419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296</v>
      </c>
      <c r="F5236" s="77">
        <v>42527</v>
      </c>
      <c r="G5236" s="76" t="s">
        <v>610</v>
      </c>
      <c r="H5236" s="76" t="s">
        <v>3045</v>
      </c>
      <c r="I5236" s="76" t="s">
        <v>3044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296</v>
      </c>
      <c r="F5237" s="77">
        <v>42558</v>
      </c>
      <c r="G5237" s="76"/>
      <c r="H5237" s="76" t="s">
        <v>3043</v>
      </c>
      <c r="I5237" s="76" t="s">
        <v>3042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285</v>
      </c>
      <c r="F5238" s="77">
        <v>42582</v>
      </c>
      <c r="G5238" s="76" t="s">
        <v>415</v>
      </c>
      <c r="H5238" s="76"/>
      <c r="I5238" s="76" t="s">
        <v>414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285</v>
      </c>
      <c r="F5239" s="77">
        <v>42613</v>
      </c>
      <c r="G5239" s="76" t="s">
        <v>413</v>
      </c>
      <c r="H5239" s="76"/>
      <c r="I5239" s="76" t="s">
        <v>412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296</v>
      </c>
      <c r="F5240" s="77">
        <v>42619</v>
      </c>
      <c r="G5240" s="76"/>
      <c r="H5240" s="76" t="s">
        <v>268</v>
      </c>
      <c r="I5240" s="76" t="s">
        <v>3040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285</v>
      </c>
      <c r="F5241" s="77">
        <v>42643</v>
      </c>
      <c r="G5241" s="76" t="s">
        <v>409</v>
      </c>
      <c r="H5241" s="76"/>
      <c r="I5241" s="76" t="s">
        <v>408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285</v>
      </c>
      <c r="F5242" s="77">
        <v>42650</v>
      </c>
      <c r="G5242" s="76" t="s">
        <v>3041</v>
      </c>
      <c r="H5242" s="76" t="s">
        <v>3020</v>
      </c>
      <c r="I5242" s="76" t="s">
        <v>1588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296</v>
      </c>
      <c r="F5243" s="77">
        <v>42662</v>
      </c>
      <c r="G5243" s="76"/>
      <c r="H5243" s="76" t="s">
        <v>268</v>
      </c>
      <c r="I5243" s="76" t="s">
        <v>3040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285</v>
      </c>
      <c r="F5244" s="77">
        <v>42675</v>
      </c>
      <c r="G5244" s="76" t="s">
        <v>406</v>
      </c>
      <c r="H5244" s="76"/>
      <c r="I5244" s="76" t="s">
        <v>405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285</v>
      </c>
      <c r="F5245" s="77">
        <v>42704</v>
      </c>
      <c r="G5245" s="76" t="s">
        <v>807</v>
      </c>
      <c r="H5245" s="76"/>
      <c r="I5245" s="76" t="s">
        <v>806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285</v>
      </c>
      <c r="F5246" s="77">
        <v>42766</v>
      </c>
      <c r="G5246" s="76" t="s">
        <v>398</v>
      </c>
      <c r="H5246" s="76"/>
      <c r="I5246" s="76" t="s">
        <v>397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285</v>
      </c>
      <c r="F5247" s="77">
        <v>42767</v>
      </c>
      <c r="G5247" s="76" t="s">
        <v>284</v>
      </c>
      <c r="H5247" s="76"/>
      <c r="I5247" s="76" t="s">
        <v>283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285</v>
      </c>
      <c r="F5248" s="77">
        <v>42794</v>
      </c>
      <c r="G5248" s="76" t="s">
        <v>395</v>
      </c>
      <c r="H5248" s="76"/>
      <c r="I5248" s="76" t="s">
        <v>394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285</v>
      </c>
      <c r="F5249" s="77">
        <v>42855</v>
      </c>
      <c r="G5249" s="76" t="s">
        <v>388</v>
      </c>
      <c r="H5249" s="76"/>
      <c r="I5249" s="76" t="s">
        <v>387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285</v>
      </c>
      <c r="F5250" s="77">
        <v>42878</v>
      </c>
      <c r="G5250" s="76" t="s">
        <v>3039</v>
      </c>
      <c r="H5250" s="76"/>
      <c r="I5250" s="76" t="s">
        <v>3038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337</v>
      </c>
      <c r="F5251" s="77">
        <v>43031</v>
      </c>
      <c r="G5251" s="76" t="s">
        <v>3037</v>
      </c>
      <c r="H5251" s="76" t="s">
        <v>3020</v>
      </c>
      <c r="I5251" s="76" t="s">
        <v>3036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285</v>
      </c>
      <c r="F5252" s="77">
        <v>43160</v>
      </c>
      <c r="G5252" s="76" t="s">
        <v>3034</v>
      </c>
      <c r="H5252" s="76"/>
      <c r="I5252" s="76" t="s">
        <v>3035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285</v>
      </c>
      <c r="F5253" s="77">
        <v>43160</v>
      </c>
      <c r="G5253" s="76" t="s">
        <v>3034</v>
      </c>
      <c r="H5253" s="76"/>
      <c r="I5253" s="76" t="s">
        <v>3033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276</v>
      </c>
      <c r="F5254" s="77">
        <v>43165</v>
      </c>
      <c r="G5254" s="76" t="s">
        <v>3031</v>
      </c>
      <c r="H5254" s="76" t="s">
        <v>3030</v>
      </c>
      <c r="I5254" s="76" t="s">
        <v>3032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276</v>
      </c>
      <c r="F5255" s="77">
        <v>43165</v>
      </c>
      <c r="G5255" s="76" t="s">
        <v>3031</v>
      </c>
      <c r="H5255" s="76" t="s">
        <v>3030</v>
      </c>
      <c r="I5255" s="76" t="s">
        <v>320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276</v>
      </c>
      <c r="F5256" s="77">
        <v>43202</v>
      </c>
      <c r="G5256" s="76" t="s">
        <v>3029</v>
      </c>
      <c r="H5256" s="76" t="s">
        <v>3028</v>
      </c>
      <c r="I5256" s="76" t="s">
        <v>3027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276</v>
      </c>
      <c r="F5257" s="77">
        <v>43294</v>
      </c>
      <c r="G5257" s="76" t="s">
        <v>3026</v>
      </c>
      <c r="H5257" s="76" t="s">
        <v>3025</v>
      </c>
      <c r="I5257" s="76" t="s">
        <v>3024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276</v>
      </c>
      <c r="F5258" s="77">
        <v>43451</v>
      </c>
      <c r="G5258" s="76" t="s">
        <v>330</v>
      </c>
      <c r="H5258" s="76" t="s">
        <v>323</v>
      </c>
      <c r="I5258" s="76" t="s">
        <v>3023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276</v>
      </c>
      <c r="F5259" s="77">
        <v>43451</v>
      </c>
      <c r="G5259" s="76" t="s">
        <v>330</v>
      </c>
      <c r="H5259" s="76" t="s">
        <v>323</v>
      </c>
      <c r="I5259" s="76" t="s">
        <v>3022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337</v>
      </c>
      <c r="F5260" s="77">
        <v>43490</v>
      </c>
      <c r="G5260" s="76" t="s">
        <v>3021</v>
      </c>
      <c r="H5260" s="76" t="s">
        <v>3020</v>
      </c>
      <c r="I5260" s="76" t="s">
        <v>3019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276</v>
      </c>
      <c r="F5261" s="77">
        <v>43641</v>
      </c>
      <c r="G5261" s="76" t="s">
        <v>3018</v>
      </c>
      <c r="H5261" s="76" t="s">
        <v>3017</v>
      </c>
      <c r="I5261" s="76" t="s">
        <v>3016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285</v>
      </c>
      <c r="F5262" s="77">
        <v>43646</v>
      </c>
      <c r="G5262" s="76" t="s">
        <v>3015</v>
      </c>
      <c r="H5262" s="76"/>
      <c r="I5262" s="76" t="s">
        <v>3014</v>
      </c>
      <c r="J5262" s="78">
        <v>-500</v>
      </c>
    </row>
    <row r="5263" spans="1:10" x14ac:dyDescent="0.25">
      <c r="A5263" s="76"/>
      <c r="B5263" s="76"/>
      <c r="C5263" s="76" t="s">
        <v>3013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3012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285</v>
      </c>
      <c r="F5265" s="77">
        <v>40179</v>
      </c>
      <c r="G5265" s="76" t="s">
        <v>896</v>
      </c>
      <c r="H5265" s="76"/>
      <c r="I5265" s="76" t="s">
        <v>895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285</v>
      </c>
      <c r="F5266" s="77">
        <v>40209</v>
      </c>
      <c r="G5266" s="76" t="s">
        <v>894</v>
      </c>
      <c r="H5266" s="76"/>
      <c r="I5266" s="76" t="s">
        <v>893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285</v>
      </c>
      <c r="F5267" s="77">
        <v>40209</v>
      </c>
      <c r="G5267" s="76" t="s">
        <v>946</v>
      </c>
      <c r="H5267" s="76"/>
      <c r="I5267" s="76" t="s">
        <v>945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285</v>
      </c>
      <c r="F5268" s="77">
        <v>40237</v>
      </c>
      <c r="G5268" s="76" t="s">
        <v>892</v>
      </c>
      <c r="H5268" s="76"/>
      <c r="I5268" s="76" t="s">
        <v>891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285</v>
      </c>
      <c r="F5269" s="77">
        <v>40237</v>
      </c>
      <c r="G5269" s="76" t="s">
        <v>3011</v>
      </c>
      <c r="H5269" s="76"/>
      <c r="I5269" s="76" t="s">
        <v>3010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285</v>
      </c>
      <c r="F5270" s="77">
        <v>40237</v>
      </c>
      <c r="G5270" s="76" t="s">
        <v>3011</v>
      </c>
      <c r="H5270" s="76"/>
      <c r="I5270" s="76" t="s">
        <v>3010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285</v>
      </c>
      <c r="F5271" s="77">
        <v>40237</v>
      </c>
      <c r="G5271" s="76" t="s">
        <v>3011</v>
      </c>
      <c r="H5271" s="76"/>
      <c r="I5271" s="76" t="s">
        <v>3010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285</v>
      </c>
      <c r="F5272" s="77">
        <v>40268</v>
      </c>
      <c r="G5272" s="76" t="s">
        <v>944</v>
      </c>
      <c r="H5272" s="76"/>
      <c r="I5272" s="76" t="s">
        <v>943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285</v>
      </c>
      <c r="F5273" s="77">
        <v>40268</v>
      </c>
      <c r="G5273" s="76" t="s">
        <v>3009</v>
      </c>
      <c r="H5273" s="76"/>
      <c r="I5273" s="76" t="s">
        <v>3008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285</v>
      </c>
      <c r="F5274" s="77">
        <v>40298</v>
      </c>
      <c r="G5274" s="76" t="s">
        <v>890</v>
      </c>
      <c r="H5274" s="76"/>
      <c r="I5274" s="76" t="s">
        <v>889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285</v>
      </c>
      <c r="F5275" s="77">
        <v>40298</v>
      </c>
      <c r="G5275" s="76" t="s">
        <v>1259</v>
      </c>
      <c r="H5275" s="76"/>
      <c r="I5275" s="76" t="s">
        <v>1258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285</v>
      </c>
      <c r="F5276" s="77">
        <v>40298</v>
      </c>
      <c r="G5276" s="76" t="s">
        <v>1259</v>
      </c>
      <c r="H5276" s="76"/>
      <c r="I5276" s="76" t="s">
        <v>1258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285</v>
      </c>
      <c r="F5277" s="77">
        <v>40329</v>
      </c>
      <c r="G5277" s="76" t="s">
        <v>942</v>
      </c>
      <c r="H5277" s="76"/>
      <c r="I5277" s="76" t="s">
        <v>941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285</v>
      </c>
      <c r="F5278" s="77">
        <v>40329</v>
      </c>
      <c r="G5278" s="76" t="s">
        <v>3007</v>
      </c>
      <c r="H5278" s="76"/>
      <c r="I5278" s="76" t="s">
        <v>3006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285</v>
      </c>
      <c r="F5279" s="77">
        <v>40359</v>
      </c>
      <c r="G5279" s="76" t="s">
        <v>1140</v>
      </c>
      <c r="H5279" s="76"/>
      <c r="I5279" s="76" t="s">
        <v>1139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285</v>
      </c>
      <c r="F5280" s="77">
        <v>40359</v>
      </c>
      <c r="G5280" s="76" t="s">
        <v>3005</v>
      </c>
      <c r="H5280" s="76"/>
      <c r="I5280" s="76" t="s">
        <v>3004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285</v>
      </c>
      <c r="F5281" s="77">
        <v>40390</v>
      </c>
      <c r="G5281" s="76" t="s">
        <v>940</v>
      </c>
      <c r="H5281" s="76"/>
      <c r="I5281" s="76" t="s">
        <v>939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285</v>
      </c>
      <c r="F5282" s="77">
        <v>40390</v>
      </c>
      <c r="G5282" s="76" t="s">
        <v>1257</v>
      </c>
      <c r="H5282" s="76"/>
      <c r="I5282" s="76" t="s">
        <v>1256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285</v>
      </c>
      <c r="F5283" s="77">
        <v>40390</v>
      </c>
      <c r="G5283" s="76" t="s">
        <v>1257</v>
      </c>
      <c r="H5283" s="76"/>
      <c r="I5283" s="76" t="s">
        <v>1256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285</v>
      </c>
      <c r="F5284" s="77">
        <v>40421</v>
      </c>
      <c r="G5284" s="76" t="s">
        <v>1138</v>
      </c>
      <c r="H5284" s="76"/>
      <c r="I5284" s="76" t="s">
        <v>1137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285</v>
      </c>
      <c r="F5285" s="77">
        <v>40421</v>
      </c>
      <c r="G5285" s="76" t="s">
        <v>1255</v>
      </c>
      <c r="H5285" s="76"/>
      <c r="I5285" s="76" t="s">
        <v>1254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285</v>
      </c>
      <c r="F5286" s="77">
        <v>40421</v>
      </c>
      <c r="G5286" s="76" t="s">
        <v>1255</v>
      </c>
      <c r="H5286" s="76"/>
      <c r="I5286" s="76" t="s">
        <v>1254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285</v>
      </c>
      <c r="F5287" s="77">
        <v>40451</v>
      </c>
      <c r="G5287" s="76" t="s">
        <v>888</v>
      </c>
      <c r="H5287" s="76"/>
      <c r="I5287" s="76" t="s">
        <v>887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285</v>
      </c>
      <c r="F5288" s="77">
        <v>40451</v>
      </c>
      <c r="G5288" s="76" t="s">
        <v>1148</v>
      </c>
      <c r="H5288" s="76"/>
      <c r="I5288" s="76" t="s">
        <v>1147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285</v>
      </c>
      <c r="F5289" s="77">
        <v>40451</v>
      </c>
      <c r="G5289" s="76" t="s">
        <v>1148</v>
      </c>
      <c r="H5289" s="76"/>
      <c r="I5289" s="76" t="s">
        <v>1147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285</v>
      </c>
      <c r="F5290" s="77">
        <v>40482</v>
      </c>
      <c r="G5290" s="76" t="s">
        <v>886</v>
      </c>
      <c r="H5290" s="76"/>
      <c r="I5290" s="76" t="s">
        <v>885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285</v>
      </c>
      <c r="F5291" s="77">
        <v>40482</v>
      </c>
      <c r="G5291" s="76" t="s">
        <v>3003</v>
      </c>
      <c r="H5291" s="76"/>
      <c r="I5291" s="76" t="s">
        <v>3002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285</v>
      </c>
      <c r="F5292" s="77">
        <v>40512</v>
      </c>
      <c r="G5292" s="76" t="s">
        <v>938</v>
      </c>
      <c r="H5292" s="76"/>
      <c r="I5292" s="76" t="s">
        <v>937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285</v>
      </c>
      <c r="F5293" s="77">
        <v>40512</v>
      </c>
      <c r="G5293" s="76" t="s">
        <v>2175</v>
      </c>
      <c r="H5293" s="76"/>
      <c r="I5293" s="76" t="s">
        <v>2174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285</v>
      </c>
      <c r="F5294" s="77">
        <v>40512</v>
      </c>
      <c r="G5294" s="76" t="s">
        <v>2175</v>
      </c>
      <c r="H5294" s="76"/>
      <c r="I5294" s="76" t="s">
        <v>2174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285</v>
      </c>
      <c r="F5295" s="77">
        <v>40543</v>
      </c>
      <c r="G5295" s="76" t="s">
        <v>1253</v>
      </c>
      <c r="H5295" s="76"/>
      <c r="I5295" s="76" t="s">
        <v>1252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285</v>
      </c>
      <c r="F5296" s="77">
        <v>40543</v>
      </c>
      <c r="G5296" s="76" t="s">
        <v>541</v>
      </c>
      <c r="H5296" s="76"/>
      <c r="I5296" s="76" t="s">
        <v>540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285</v>
      </c>
      <c r="F5297" s="77">
        <v>40543</v>
      </c>
      <c r="G5297" s="76" t="s">
        <v>541</v>
      </c>
      <c r="H5297" s="76"/>
      <c r="I5297" s="76" t="s">
        <v>540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285</v>
      </c>
      <c r="F5298" s="77">
        <v>40574</v>
      </c>
      <c r="G5298" s="76" t="s">
        <v>884</v>
      </c>
      <c r="H5298" s="76"/>
      <c r="I5298" s="76" t="s">
        <v>883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285</v>
      </c>
      <c r="F5299" s="77">
        <v>40574</v>
      </c>
      <c r="G5299" s="76" t="s">
        <v>537</v>
      </c>
      <c r="H5299" s="76"/>
      <c r="I5299" s="76" t="s">
        <v>536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285</v>
      </c>
      <c r="F5300" s="77">
        <v>40574</v>
      </c>
      <c r="G5300" s="76" t="s">
        <v>936</v>
      </c>
      <c r="H5300" s="76"/>
      <c r="I5300" s="76" t="s">
        <v>1179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285</v>
      </c>
      <c r="F5301" s="77">
        <v>40574</v>
      </c>
      <c r="G5301" s="76" t="s">
        <v>936</v>
      </c>
      <c r="H5301" s="76"/>
      <c r="I5301" s="76" t="s">
        <v>935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285</v>
      </c>
      <c r="F5302" s="77">
        <v>40602</v>
      </c>
      <c r="G5302" s="76" t="s">
        <v>838</v>
      </c>
      <c r="H5302" s="76"/>
      <c r="I5302" s="76" t="s">
        <v>837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285</v>
      </c>
      <c r="F5303" s="77">
        <v>40602</v>
      </c>
      <c r="G5303" s="76" t="s">
        <v>3001</v>
      </c>
      <c r="H5303" s="76"/>
      <c r="I5303" s="76" t="s">
        <v>3000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285</v>
      </c>
      <c r="F5304" s="77">
        <v>40602</v>
      </c>
      <c r="G5304" s="76" t="s">
        <v>1251</v>
      </c>
      <c r="H5304" s="76"/>
      <c r="I5304" s="76" t="s">
        <v>1250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285</v>
      </c>
      <c r="F5305" s="77">
        <v>40633</v>
      </c>
      <c r="G5305" s="76" t="s">
        <v>535</v>
      </c>
      <c r="H5305" s="76"/>
      <c r="I5305" s="76" t="s">
        <v>534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285</v>
      </c>
      <c r="F5306" s="77">
        <v>40633</v>
      </c>
      <c r="G5306" s="76" t="s">
        <v>1146</v>
      </c>
      <c r="H5306" s="76"/>
      <c r="I5306" s="76" t="s">
        <v>1145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285</v>
      </c>
      <c r="F5307" s="77">
        <v>40633</v>
      </c>
      <c r="G5307" s="76" t="s">
        <v>2999</v>
      </c>
      <c r="H5307" s="76"/>
      <c r="I5307" s="76" t="s">
        <v>2998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285</v>
      </c>
      <c r="F5308" s="77">
        <v>40633</v>
      </c>
      <c r="G5308" s="76" t="s">
        <v>2999</v>
      </c>
      <c r="H5308" s="76"/>
      <c r="I5308" s="76" t="s">
        <v>2998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285</v>
      </c>
      <c r="F5309" s="77">
        <v>40633</v>
      </c>
      <c r="G5309" s="76" t="s">
        <v>2999</v>
      </c>
      <c r="H5309" s="76"/>
      <c r="I5309" s="76" t="s">
        <v>2998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285</v>
      </c>
      <c r="F5310" s="77">
        <v>40663</v>
      </c>
      <c r="G5310" s="76" t="s">
        <v>836</v>
      </c>
      <c r="H5310" s="76"/>
      <c r="I5310" s="76" t="s">
        <v>835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285</v>
      </c>
      <c r="F5311" s="77">
        <v>40663</v>
      </c>
      <c r="G5311" s="76" t="s">
        <v>1249</v>
      </c>
      <c r="H5311" s="76"/>
      <c r="I5311" s="76" t="s">
        <v>1248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285</v>
      </c>
      <c r="F5312" s="77">
        <v>40663</v>
      </c>
      <c r="G5312" s="76" t="s">
        <v>758</v>
      </c>
      <c r="H5312" s="76"/>
      <c r="I5312" s="76" t="s">
        <v>757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285</v>
      </c>
      <c r="F5313" s="77">
        <v>40694</v>
      </c>
      <c r="G5313" s="76" t="s">
        <v>593</v>
      </c>
      <c r="H5313" s="76"/>
      <c r="I5313" s="76" t="s">
        <v>592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285</v>
      </c>
      <c r="F5314" s="77">
        <v>40694</v>
      </c>
      <c r="G5314" s="76" t="s">
        <v>877</v>
      </c>
      <c r="H5314" s="76"/>
      <c r="I5314" s="76" t="s">
        <v>876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285</v>
      </c>
      <c r="F5315" s="77">
        <v>40694</v>
      </c>
      <c r="G5315" s="76" t="s">
        <v>1002</v>
      </c>
      <c r="H5315" s="76"/>
      <c r="I5315" s="76" t="s">
        <v>1001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285</v>
      </c>
      <c r="F5316" s="77">
        <v>40724</v>
      </c>
      <c r="G5316" s="76" t="s">
        <v>533</v>
      </c>
      <c r="H5316" s="76"/>
      <c r="I5316" s="76" t="s">
        <v>532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285</v>
      </c>
      <c r="F5317" s="77">
        <v>40724</v>
      </c>
      <c r="G5317" s="76" t="s">
        <v>1247</v>
      </c>
      <c r="H5317" s="76"/>
      <c r="I5317" s="76" t="s">
        <v>1246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285</v>
      </c>
      <c r="F5318" s="77">
        <v>40724</v>
      </c>
      <c r="G5318" s="76" t="s">
        <v>875</v>
      </c>
      <c r="H5318" s="76"/>
      <c r="I5318" s="76" t="s">
        <v>874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285</v>
      </c>
      <c r="F5319" s="77">
        <v>40724</v>
      </c>
      <c r="G5319" s="76" t="s">
        <v>875</v>
      </c>
      <c r="H5319" s="76"/>
      <c r="I5319" s="76" t="s">
        <v>874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285</v>
      </c>
      <c r="F5320" s="77">
        <v>40724</v>
      </c>
      <c r="G5320" s="76" t="s">
        <v>875</v>
      </c>
      <c r="H5320" s="76"/>
      <c r="I5320" s="76" t="s">
        <v>874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285</v>
      </c>
      <c r="F5321" s="77">
        <v>40724</v>
      </c>
      <c r="G5321" s="76" t="s">
        <v>875</v>
      </c>
      <c r="H5321" s="76"/>
      <c r="I5321" s="76" t="s">
        <v>874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285</v>
      </c>
      <c r="F5322" s="77">
        <v>40755</v>
      </c>
      <c r="G5322" s="76" t="s">
        <v>531</v>
      </c>
      <c r="H5322" s="76"/>
      <c r="I5322" s="76" t="s">
        <v>530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285</v>
      </c>
      <c r="F5323" s="77">
        <v>40755</v>
      </c>
      <c r="G5323" s="76" t="s">
        <v>1795</v>
      </c>
      <c r="H5323" s="76"/>
      <c r="I5323" s="76" t="s">
        <v>1794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285</v>
      </c>
      <c r="F5324" s="77">
        <v>40877</v>
      </c>
      <c r="G5324" s="76" t="s">
        <v>289</v>
      </c>
      <c r="H5324" s="76"/>
      <c r="I5324" s="76" t="s">
        <v>288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285</v>
      </c>
      <c r="F5325" s="77">
        <v>40877</v>
      </c>
      <c r="G5325" s="76" t="s">
        <v>529</v>
      </c>
      <c r="H5325" s="76"/>
      <c r="I5325" s="76" t="s">
        <v>528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285</v>
      </c>
      <c r="F5326" s="77">
        <v>40877</v>
      </c>
      <c r="G5326" s="76" t="s">
        <v>871</v>
      </c>
      <c r="H5326" s="76"/>
      <c r="I5326" s="76" t="s">
        <v>870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285</v>
      </c>
      <c r="F5327" s="77">
        <v>40877</v>
      </c>
      <c r="G5327" s="76" t="s">
        <v>871</v>
      </c>
      <c r="H5327" s="76"/>
      <c r="I5327" s="76" t="s">
        <v>870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285</v>
      </c>
      <c r="F5328" s="77">
        <v>40877</v>
      </c>
      <c r="G5328" s="76" t="s">
        <v>871</v>
      </c>
      <c r="H5328" s="76"/>
      <c r="I5328" s="76" t="s">
        <v>870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285</v>
      </c>
      <c r="F5329" s="77">
        <v>40908</v>
      </c>
      <c r="G5329" s="76" t="s">
        <v>527</v>
      </c>
      <c r="H5329" s="76"/>
      <c r="I5329" s="76" t="s">
        <v>526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285</v>
      </c>
      <c r="F5330" s="77">
        <v>40908</v>
      </c>
      <c r="G5330" s="76" t="s">
        <v>2997</v>
      </c>
      <c r="H5330" s="76"/>
      <c r="I5330" s="76" t="s">
        <v>2996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285</v>
      </c>
      <c r="F5331" s="77">
        <v>40908</v>
      </c>
      <c r="G5331" s="76" t="s">
        <v>2173</v>
      </c>
      <c r="H5331" s="76"/>
      <c r="I5331" s="76" t="s">
        <v>2172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285</v>
      </c>
      <c r="F5332" s="77">
        <v>40939</v>
      </c>
      <c r="G5332" s="76" t="s">
        <v>525</v>
      </c>
      <c r="H5332" s="76"/>
      <c r="I5332" s="76" t="s">
        <v>524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285</v>
      </c>
      <c r="F5333" s="77">
        <v>40939</v>
      </c>
      <c r="G5333" s="76" t="s">
        <v>1793</v>
      </c>
      <c r="H5333" s="76"/>
      <c r="I5333" s="76" t="s">
        <v>1792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285</v>
      </c>
      <c r="F5334" s="77">
        <v>40939</v>
      </c>
      <c r="G5334" s="76" t="s">
        <v>869</v>
      </c>
      <c r="H5334" s="76"/>
      <c r="I5334" s="76" t="s">
        <v>868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285</v>
      </c>
      <c r="F5335" s="77">
        <v>40968</v>
      </c>
      <c r="G5335" s="76" t="s">
        <v>523</v>
      </c>
      <c r="H5335" s="76"/>
      <c r="I5335" s="76" t="s">
        <v>522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285</v>
      </c>
      <c r="F5336" s="77">
        <v>40968</v>
      </c>
      <c r="G5336" s="76" t="s">
        <v>882</v>
      </c>
      <c r="H5336" s="76"/>
      <c r="I5336" s="76" t="s">
        <v>881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285</v>
      </c>
      <c r="F5337" s="77">
        <v>40968</v>
      </c>
      <c r="G5337" s="76" t="s">
        <v>1245</v>
      </c>
      <c r="H5337" s="76"/>
      <c r="I5337" s="76" t="s">
        <v>1244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285</v>
      </c>
      <c r="F5338" s="77">
        <v>40999</v>
      </c>
      <c r="G5338" s="76" t="s">
        <v>521</v>
      </c>
      <c r="H5338" s="76"/>
      <c r="I5338" s="76" t="s">
        <v>520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285</v>
      </c>
      <c r="F5339" s="77">
        <v>40999</v>
      </c>
      <c r="G5339" s="76" t="s">
        <v>626</v>
      </c>
      <c r="H5339" s="76"/>
      <c r="I5339" s="76" t="s">
        <v>625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285</v>
      </c>
      <c r="F5340" s="77">
        <v>40999</v>
      </c>
      <c r="G5340" s="76" t="s">
        <v>2271</v>
      </c>
      <c r="H5340" s="76"/>
      <c r="I5340" s="76" t="s">
        <v>2270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285</v>
      </c>
      <c r="F5341" s="77">
        <v>40999</v>
      </c>
      <c r="G5341" s="76" t="s">
        <v>2271</v>
      </c>
      <c r="H5341" s="76"/>
      <c r="I5341" s="76" t="s">
        <v>2270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285</v>
      </c>
      <c r="F5342" s="77">
        <v>40999</v>
      </c>
      <c r="G5342" s="76" t="s">
        <v>2271</v>
      </c>
      <c r="H5342" s="76"/>
      <c r="I5342" s="76" t="s">
        <v>2270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285</v>
      </c>
      <c r="F5343" s="77">
        <v>41029</v>
      </c>
      <c r="G5343" s="76" t="s">
        <v>1243</v>
      </c>
      <c r="H5343" s="76"/>
      <c r="I5343" s="76" t="s">
        <v>1242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285</v>
      </c>
      <c r="F5344" s="77">
        <v>41029</v>
      </c>
      <c r="G5344" s="76" t="s">
        <v>517</v>
      </c>
      <c r="H5344" s="76"/>
      <c r="I5344" s="76" t="s">
        <v>516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285</v>
      </c>
      <c r="F5345" s="77">
        <v>41029</v>
      </c>
      <c r="G5345" s="76" t="s">
        <v>517</v>
      </c>
      <c r="H5345" s="76"/>
      <c r="I5345" s="76" t="s">
        <v>516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285</v>
      </c>
      <c r="F5346" s="77">
        <v>41029</v>
      </c>
      <c r="G5346" s="76" t="s">
        <v>517</v>
      </c>
      <c r="H5346" s="76"/>
      <c r="I5346" s="76" t="s">
        <v>516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285</v>
      </c>
      <c r="F5347" s="77">
        <v>41060</v>
      </c>
      <c r="G5347" s="76" t="s">
        <v>515</v>
      </c>
      <c r="H5347" s="76"/>
      <c r="I5347" s="76" t="s">
        <v>514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285</v>
      </c>
      <c r="F5348" s="77">
        <v>41060</v>
      </c>
      <c r="G5348" s="76" t="s">
        <v>1790</v>
      </c>
      <c r="H5348" s="76"/>
      <c r="I5348" s="76" t="s">
        <v>1791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285</v>
      </c>
      <c r="F5349" s="77">
        <v>41121</v>
      </c>
      <c r="G5349" s="76" t="s">
        <v>513</v>
      </c>
      <c r="H5349" s="76"/>
      <c r="I5349" s="76" t="s">
        <v>512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285</v>
      </c>
      <c r="F5350" s="77">
        <v>41121</v>
      </c>
      <c r="G5350" s="76" t="s">
        <v>1008</v>
      </c>
      <c r="H5350" s="76"/>
      <c r="I5350" s="76" t="s">
        <v>1007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285</v>
      </c>
      <c r="F5351" s="77">
        <v>41121</v>
      </c>
      <c r="G5351" s="76" t="s">
        <v>624</v>
      </c>
      <c r="H5351" s="76"/>
      <c r="I5351" s="76" t="s">
        <v>623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285</v>
      </c>
      <c r="F5352" s="77">
        <v>41121</v>
      </c>
      <c r="G5352" s="76" t="s">
        <v>624</v>
      </c>
      <c r="H5352" s="76"/>
      <c r="I5352" s="76" t="s">
        <v>623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285</v>
      </c>
      <c r="F5353" s="77">
        <v>41121</v>
      </c>
      <c r="G5353" s="76" t="s">
        <v>624</v>
      </c>
      <c r="H5353" s="76"/>
      <c r="I5353" s="76" t="s">
        <v>623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285</v>
      </c>
      <c r="F5354" s="77">
        <v>41121</v>
      </c>
      <c r="G5354" s="76" t="s">
        <v>624</v>
      </c>
      <c r="H5354" s="76"/>
      <c r="I5354" s="76" t="s">
        <v>623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285</v>
      </c>
      <c r="F5355" s="77">
        <v>41152</v>
      </c>
      <c r="G5355" s="76" t="s">
        <v>511</v>
      </c>
      <c r="H5355" s="76"/>
      <c r="I5355" s="76" t="s">
        <v>510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285</v>
      </c>
      <c r="F5356" s="77">
        <v>41152</v>
      </c>
      <c r="G5356" s="76" t="s">
        <v>950</v>
      </c>
      <c r="H5356" s="76"/>
      <c r="I5356" s="76" t="s">
        <v>949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285</v>
      </c>
      <c r="F5357" s="77">
        <v>41152</v>
      </c>
      <c r="G5357" s="76" t="s">
        <v>2995</v>
      </c>
      <c r="H5357" s="76"/>
      <c r="I5357" s="76" t="s">
        <v>2994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285</v>
      </c>
      <c r="F5358" s="77">
        <v>41182</v>
      </c>
      <c r="G5358" s="76" t="s">
        <v>509</v>
      </c>
      <c r="H5358" s="76"/>
      <c r="I5358" s="76" t="s">
        <v>508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285</v>
      </c>
      <c r="F5359" s="77">
        <v>41182</v>
      </c>
      <c r="G5359" s="76" t="s">
        <v>2993</v>
      </c>
      <c r="H5359" s="76"/>
      <c r="I5359" s="76" t="s">
        <v>2992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285</v>
      </c>
      <c r="F5360" s="77">
        <v>41182</v>
      </c>
      <c r="G5360" s="76" t="s">
        <v>867</v>
      </c>
      <c r="H5360" s="76"/>
      <c r="I5360" s="76" t="s">
        <v>866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285</v>
      </c>
      <c r="F5361" s="77">
        <v>41213</v>
      </c>
      <c r="G5361" s="76" t="s">
        <v>507</v>
      </c>
      <c r="H5361" s="76"/>
      <c r="I5361" s="76" t="s">
        <v>506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285</v>
      </c>
      <c r="F5362" s="77">
        <v>41213</v>
      </c>
      <c r="G5362" s="76" t="s">
        <v>1241</v>
      </c>
      <c r="H5362" s="76"/>
      <c r="I5362" s="76" t="s">
        <v>1240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285</v>
      </c>
      <c r="F5363" s="77">
        <v>41213</v>
      </c>
      <c r="G5363" s="76" t="s">
        <v>865</v>
      </c>
      <c r="H5363" s="76"/>
      <c r="I5363" s="76" t="s">
        <v>864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285</v>
      </c>
      <c r="F5364" s="77">
        <v>41243</v>
      </c>
      <c r="G5364" s="76" t="s">
        <v>505</v>
      </c>
      <c r="H5364" s="76"/>
      <c r="I5364" s="76" t="s">
        <v>504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285</v>
      </c>
      <c r="F5365" s="77">
        <v>41243</v>
      </c>
      <c r="G5365" s="76" t="s">
        <v>1602</v>
      </c>
      <c r="H5365" s="76"/>
      <c r="I5365" s="76" t="s">
        <v>1601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285</v>
      </c>
      <c r="F5366" s="77">
        <v>41243</v>
      </c>
      <c r="G5366" s="76" t="s">
        <v>827</v>
      </c>
      <c r="H5366" s="76"/>
      <c r="I5366" s="76" t="s">
        <v>826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285</v>
      </c>
      <c r="F5367" s="77">
        <v>41274</v>
      </c>
      <c r="G5367" s="76" t="s">
        <v>503</v>
      </c>
      <c r="H5367" s="76"/>
      <c r="I5367" s="76" t="s">
        <v>502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285</v>
      </c>
      <c r="F5368" s="77">
        <v>41274</v>
      </c>
      <c r="G5368" s="76" t="s">
        <v>1788</v>
      </c>
      <c r="H5368" s="76"/>
      <c r="I5368" s="76" t="s">
        <v>1787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285</v>
      </c>
      <c r="F5369" s="77">
        <v>41274</v>
      </c>
      <c r="G5369" s="76" t="s">
        <v>622</v>
      </c>
      <c r="H5369" s="76"/>
      <c r="I5369" s="76" t="s">
        <v>621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285</v>
      </c>
      <c r="F5370" s="77">
        <v>41274</v>
      </c>
      <c r="G5370" s="76" t="s">
        <v>622</v>
      </c>
      <c r="H5370" s="76"/>
      <c r="I5370" s="76" t="s">
        <v>621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285</v>
      </c>
      <c r="F5371" s="77">
        <v>41274</v>
      </c>
      <c r="G5371" s="76" t="s">
        <v>622</v>
      </c>
      <c r="H5371" s="76"/>
      <c r="I5371" s="76" t="s">
        <v>621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285</v>
      </c>
      <c r="F5372" s="77">
        <v>41305</v>
      </c>
      <c r="G5372" s="76" t="s">
        <v>501</v>
      </c>
      <c r="H5372" s="76"/>
      <c r="I5372" s="76" t="s">
        <v>500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285</v>
      </c>
      <c r="F5373" s="77">
        <v>41305</v>
      </c>
      <c r="G5373" s="76" t="s">
        <v>1521</v>
      </c>
      <c r="H5373" s="76"/>
      <c r="I5373" s="76" t="s">
        <v>1520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285</v>
      </c>
      <c r="F5374" s="77">
        <v>41305</v>
      </c>
      <c r="G5374" s="76" t="s">
        <v>1239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285</v>
      </c>
      <c r="F5375" s="77">
        <v>41333</v>
      </c>
      <c r="G5375" s="76" t="s">
        <v>499</v>
      </c>
      <c r="H5375" s="76"/>
      <c r="I5375" s="76" t="s">
        <v>498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285</v>
      </c>
      <c r="F5376" s="77">
        <v>41333</v>
      </c>
      <c r="G5376" s="76" t="s">
        <v>1519</v>
      </c>
      <c r="H5376" s="76"/>
      <c r="I5376" s="76" t="s">
        <v>1518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285</v>
      </c>
      <c r="F5377" s="77">
        <v>41333</v>
      </c>
      <c r="G5377" s="76" t="s">
        <v>1786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285</v>
      </c>
      <c r="F5378" s="77">
        <v>41364</v>
      </c>
      <c r="G5378" s="76" t="s">
        <v>497</v>
      </c>
      <c r="H5378" s="76"/>
      <c r="I5378" s="76" t="s">
        <v>496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285</v>
      </c>
      <c r="F5379" s="77">
        <v>41364</v>
      </c>
      <c r="G5379" s="76" t="s">
        <v>2517</v>
      </c>
      <c r="H5379" s="76"/>
      <c r="I5379" s="76" t="s">
        <v>2516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285</v>
      </c>
      <c r="F5380" s="77">
        <v>41364</v>
      </c>
      <c r="G5380" s="76" t="s">
        <v>1238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285</v>
      </c>
      <c r="F5381" s="77">
        <v>41394</v>
      </c>
      <c r="G5381" s="76" t="s">
        <v>495</v>
      </c>
      <c r="H5381" s="76"/>
      <c r="I5381" s="76" t="s">
        <v>494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285</v>
      </c>
      <c r="F5382" s="77">
        <v>41394</v>
      </c>
      <c r="G5382" s="76" t="s">
        <v>2991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285</v>
      </c>
      <c r="F5383" s="77">
        <v>41394</v>
      </c>
      <c r="G5383" s="76" t="s">
        <v>2990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285</v>
      </c>
      <c r="F5384" s="77">
        <v>41394</v>
      </c>
      <c r="G5384" s="76" t="s">
        <v>2990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285</v>
      </c>
      <c r="F5385" s="77">
        <v>41425</v>
      </c>
      <c r="G5385" s="76" t="s">
        <v>493</v>
      </c>
      <c r="H5385" s="76"/>
      <c r="I5385" s="76" t="s">
        <v>492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285</v>
      </c>
      <c r="F5386" s="77">
        <v>41425</v>
      </c>
      <c r="G5386" s="76" t="s">
        <v>1785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285</v>
      </c>
      <c r="F5387" s="77">
        <v>41425</v>
      </c>
      <c r="G5387" s="76" t="s">
        <v>934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285</v>
      </c>
      <c r="F5388" s="77">
        <v>41455</v>
      </c>
      <c r="G5388" s="76" t="s">
        <v>491</v>
      </c>
      <c r="H5388" s="76"/>
      <c r="I5388" s="76" t="s">
        <v>490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285</v>
      </c>
      <c r="F5389" s="77">
        <v>41455</v>
      </c>
      <c r="G5389" s="76" t="s">
        <v>1237</v>
      </c>
      <c r="H5389" s="76"/>
      <c r="I5389" s="76" t="s">
        <v>1236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285</v>
      </c>
      <c r="F5390" s="77">
        <v>41486</v>
      </c>
      <c r="G5390" s="76" t="s">
        <v>591</v>
      </c>
      <c r="H5390" s="76"/>
      <c r="I5390" s="76" t="s">
        <v>590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285</v>
      </c>
      <c r="F5391" s="77">
        <v>41517</v>
      </c>
      <c r="G5391" s="76" t="s">
        <v>489</v>
      </c>
      <c r="H5391" s="76"/>
      <c r="I5391" s="76" t="s">
        <v>488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285</v>
      </c>
      <c r="F5392" s="77">
        <v>41517</v>
      </c>
      <c r="G5392" s="76" t="s">
        <v>825</v>
      </c>
      <c r="H5392" s="76"/>
      <c r="I5392" s="76" t="s">
        <v>824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285</v>
      </c>
      <c r="F5393" s="77">
        <v>41517</v>
      </c>
      <c r="G5393" s="76" t="s">
        <v>1006</v>
      </c>
      <c r="H5393" s="76"/>
      <c r="I5393" s="76" t="s">
        <v>1005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285</v>
      </c>
      <c r="F5394" s="77">
        <v>41517</v>
      </c>
      <c r="G5394" s="76" t="s">
        <v>1006</v>
      </c>
      <c r="H5394" s="76"/>
      <c r="I5394" s="76" t="s">
        <v>1005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285</v>
      </c>
      <c r="F5395" s="77">
        <v>41547</v>
      </c>
      <c r="G5395" s="76" t="s">
        <v>487</v>
      </c>
      <c r="H5395" s="76"/>
      <c r="I5395" s="76" t="s">
        <v>486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285</v>
      </c>
      <c r="F5396" s="77">
        <v>41547</v>
      </c>
      <c r="G5396" s="76" t="s">
        <v>823</v>
      </c>
      <c r="H5396" s="76"/>
      <c r="I5396" s="76" t="s">
        <v>822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285</v>
      </c>
      <c r="F5397" s="77">
        <v>41578</v>
      </c>
      <c r="G5397" s="76" t="s">
        <v>485</v>
      </c>
      <c r="H5397" s="76"/>
      <c r="I5397" s="76" t="s">
        <v>484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285</v>
      </c>
      <c r="F5398" s="77">
        <v>41578</v>
      </c>
      <c r="G5398" s="76" t="s">
        <v>1232</v>
      </c>
      <c r="H5398" s="76"/>
      <c r="I5398" s="76" t="s">
        <v>1231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285</v>
      </c>
      <c r="F5399" s="77">
        <v>41608</v>
      </c>
      <c r="G5399" s="76" t="s">
        <v>483</v>
      </c>
      <c r="H5399" s="76"/>
      <c r="I5399" s="76" t="s">
        <v>482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285</v>
      </c>
      <c r="F5400" s="77">
        <v>41608</v>
      </c>
      <c r="G5400" s="76" t="s">
        <v>819</v>
      </c>
      <c r="H5400" s="76"/>
      <c r="I5400" s="76" t="s">
        <v>818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285</v>
      </c>
      <c r="F5401" s="77">
        <v>41608</v>
      </c>
      <c r="G5401" s="76" t="s">
        <v>817</v>
      </c>
      <c r="H5401" s="76"/>
      <c r="I5401" s="76" t="s">
        <v>816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285</v>
      </c>
      <c r="F5402" s="77">
        <v>41608</v>
      </c>
      <c r="G5402" s="76" t="s">
        <v>817</v>
      </c>
      <c r="H5402" s="76"/>
      <c r="I5402" s="76" t="s">
        <v>816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285</v>
      </c>
      <c r="F5403" s="77">
        <v>41639</v>
      </c>
      <c r="G5403" s="76" t="s">
        <v>756</v>
      </c>
      <c r="H5403" s="76"/>
      <c r="I5403" s="76" t="s">
        <v>755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285</v>
      </c>
      <c r="F5404" s="77">
        <v>41639</v>
      </c>
      <c r="G5404" s="76" t="s">
        <v>1600</v>
      </c>
      <c r="H5404" s="76"/>
      <c r="I5404" s="76" t="s">
        <v>1599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285</v>
      </c>
      <c r="F5405" s="77">
        <v>41639</v>
      </c>
      <c r="G5405" s="76" t="s">
        <v>481</v>
      </c>
      <c r="H5405" s="76"/>
      <c r="I5405" s="76" t="s">
        <v>480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285</v>
      </c>
      <c r="F5406" s="77">
        <v>41653</v>
      </c>
      <c r="G5406" s="76" t="s">
        <v>2989</v>
      </c>
      <c r="H5406" s="76"/>
      <c r="I5406" s="76" t="s">
        <v>2988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285</v>
      </c>
      <c r="F5407" s="77">
        <v>41660</v>
      </c>
      <c r="G5407" s="76" t="s">
        <v>2082</v>
      </c>
      <c r="H5407" s="76"/>
      <c r="I5407" s="76" t="s">
        <v>2987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285</v>
      </c>
      <c r="F5408" s="77">
        <v>41666</v>
      </c>
      <c r="G5408" s="76" t="s">
        <v>479</v>
      </c>
      <c r="H5408" s="76"/>
      <c r="I5408" s="76" t="s">
        <v>1124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285</v>
      </c>
      <c r="F5409" s="77">
        <v>41670</v>
      </c>
      <c r="G5409" s="76" t="s">
        <v>587</v>
      </c>
      <c r="H5409" s="76"/>
      <c r="I5409" s="76" t="s">
        <v>586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285</v>
      </c>
      <c r="F5410" s="77">
        <v>41698</v>
      </c>
      <c r="G5410" s="76" t="s">
        <v>477</v>
      </c>
      <c r="H5410" s="76"/>
      <c r="I5410" s="76" t="s">
        <v>476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285</v>
      </c>
      <c r="F5411" s="77">
        <v>41715</v>
      </c>
      <c r="G5411" s="76" t="s">
        <v>2986</v>
      </c>
      <c r="H5411" s="76"/>
      <c r="I5411" s="76" t="s">
        <v>2985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285</v>
      </c>
      <c r="F5412" s="77">
        <v>41723</v>
      </c>
      <c r="G5412" s="76" t="s">
        <v>2513</v>
      </c>
      <c r="H5412" s="76" t="s">
        <v>2512</v>
      </c>
      <c r="I5412" s="76" t="s">
        <v>2511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637</v>
      </c>
      <c r="F5413" s="77">
        <v>41724</v>
      </c>
      <c r="G5413" s="76"/>
      <c r="H5413" s="76"/>
      <c r="I5413" s="76" t="s">
        <v>1597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285</v>
      </c>
      <c r="F5414" s="77">
        <v>41729</v>
      </c>
      <c r="G5414" s="76" t="s">
        <v>473</v>
      </c>
      <c r="H5414" s="76"/>
      <c r="I5414" s="76" t="s">
        <v>472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296</v>
      </c>
      <c r="F5415" s="77">
        <v>41730</v>
      </c>
      <c r="G5415" s="76"/>
      <c r="H5415" s="76" t="s">
        <v>2295</v>
      </c>
      <c r="I5415" s="76" t="s">
        <v>2984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637</v>
      </c>
      <c r="F5416" s="77">
        <v>41745</v>
      </c>
      <c r="G5416" s="76"/>
      <c r="H5416" s="76"/>
      <c r="I5416" s="76" t="s">
        <v>2983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285</v>
      </c>
      <c r="F5417" s="77">
        <v>41745</v>
      </c>
      <c r="G5417" s="76" t="s">
        <v>2982</v>
      </c>
      <c r="H5417" s="76" t="s">
        <v>347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285</v>
      </c>
      <c r="F5418" s="77">
        <v>41759</v>
      </c>
      <c r="G5418" s="76" t="s">
        <v>471</v>
      </c>
      <c r="H5418" s="76"/>
      <c r="I5418" s="76" t="s">
        <v>470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637</v>
      </c>
      <c r="F5419" s="77">
        <v>41771</v>
      </c>
      <c r="G5419" s="76"/>
      <c r="H5419" s="76"/>
      <c r="I5419" s="76" t="s">
        <v>2981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637</v>
      </c>
      <c r="F5420" s="77">
        <v>41775</v>
      </c>
      <c r="G5420" s="76"/>
      <c r="H5420" s="76"/>
      <c r="I5420" s="76" t="s">
        <v>2980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285</v>
      </c>
      <c r="F5421" s="77">
        <v>41790</v>
      </c>
      <c r="G5421" s="76" t="s">
        <v>570</v>
      </c>
      <c r="H5421" s="76"/>
      <c r="I5421" s="76" t="s">
        <v>569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296</v>
      </c>
      <c r="F5422" s="77">
        <v>41806</v>
      </c>
      <c r="G5422" s="76"/>
      <c r="H5422" s="76" t="s">
        <v>2295</v>
      </c>
      <c r="I5422" s="76" t="s">
        <v>2979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446</v>
      </c>
      <c r="F5423" s="77">
        <v>41810</v>
      </c>
      <c r="G5423" s="76"/>
      <c r="H5423" s="76" t="s">
        <v>2068</v>
      </c>
      <c r="I5423" s="76" t="s">
        <v>2978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296</v>
      </c>
      <c r="F5424" s="77">
        <v>41820</v>
      </c>
      <c r="G5424" s="76"/>
      <c r="H5424" s="76" t="s">
        <v>2977</v>
      </c>
      <c r="I5424" s="76" t="s">
        <v>2976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285</v>
      </c>
      <c r="F5425" s="77">
        <v>41820</v>
      </c>
      <c r="G5425" s="76" t="s">
        <v>769</v>
      </c>
      <c r="H5425" s="76"/>
      <c r="I5425" s="76" t="s">
        <v>768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296</v>
      </c>
      <c r="F5426" s="77">
        <v>41827</v>
      </c>
      <c r="G5426" s="76" t="s">
        <v>610</v>
      </c>
      <c r="H5426" s="76" t="s">
        <v>2975</v>
      </c>
      <c r="I5426" s="76" t="s">
        <v>2974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446</v>
      </c>
      <c r="F5427" s="77">
        <v>41836</v>
      </c>
      <c r="G5427" s="76"/>
      <c r="H5427" s="76" t="s">
        <v>2068</v>
      </c>
      <c r="I5427" s="76" t="s">
        <v>2973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296</v>
      </c>
      <c r="F5428" s="77">
        <v>41841</v>
      </c>
      <c r="G5428" s="76"/>
      <c r="H5428" s="76" t="s">
        <v>2962</v>
      </c>
      <c r="I5428" s="76" t="s">
        <v>2972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296</v>
      </c>
      <c r="F5429" s="77">
        <v>41848</v>
      </c>
      <c r="G5429" s="76"/>
      <c r="H5429" s="76" t="s">
        <v>2295</v>
      </c>
      <c r="I5429" s="76" t="s">
        <v>2971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296</v>
      </c>
      <c r="F5430" s="77">
        <v>41848</v>
      </c>
      <c r="G5430" s="76"/>
      <c r="H5430" s="76" t="s">
        <v>2295</v>
      </c>
      <c r="I5430" s="76" t="s">
        <v>2970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637</v>
      </c>
      <c r="F5431" s="77">
        <v>41851</v>
      </c>
      <c r="G5431" s="76"/>
      <c r="H5431" s="76" t="s">
        <v>2969</v>
      </c>
      <c r="I5431" s="76" t="s">
        <v>962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285</v>
      </c>
      <c r="F5432" s="77">
        <v>41851</v>
      </c>
      <c r="G5432" s="76" t="s">
        <v>469</v>
      </c>
      <c r="H5432" s="76"/>
      <c r="I5432" s="76" t="s">
        <v>468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296</v>
      </c>
      <c r="F5433" s="77">
        <v>41855</v>
      </c>
      <c r="G5433" s="76"/>
      <c r="H5433" s="76" t="s">
        <v>2295</v>
      </c>
      <c r="I5433" s="76" t="s">
        <v>2968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296</v>
      </c>
      <c r="F5434" s="77">
        <v>41862</v>
      </c>
      <c r="G5434" s="76"/>
      <c r="H5434" s="76" t="s">
        <v>323</v>
      </c>
      <c r="I5434" s="76" t="s">
        <v>860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637</v>
      </c>
      <c r="F5435" s="77">
        <v>41862</v>
      </c>
      <c r="G5435" s="76"/>
      <c r="H5435" s="76"/>
      <c r="I5435" s="76" t="s">
        <v>2967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296</v>
      </c>
      <c r="F5436" s="77">
        <v>41878</v>
      </c>
      <c r="G5436" s="76"/>
      <c r="H5436" s="76" t="s">
        <v>2966</v>
      </c>
      <c r="I5436" s="76" t="s">
        <v>2965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637</v>
      </c>
      <c r="F5437" s="77">
        <v>41878</v>
      </c>
      <c r="G5437" s="76"/>
      <c r="H5437" s="76" t="s">
        <v>2964</v>
      </c>
      <c r="I5437" s="76" t="s">
        <v>2963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285</v>
      </c>
      <c r="F5438" s="77">
        <v>41882</v>
      </c>
      <c r="G5438" s="76" t="s">
        <v>467</v>
      </c>
      <c r="H5438" s="76"/>
      <c r="I5438" s="76" t="s">
        <v>466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296</v>
      </c>
      <c r="F5439" s="77">
        <v>41890</v>
      </c>
      <c r="G5439" s="76"/>
      <c r="H5439" s="76" t="s">
        <v>2962</v>
      </c>
      <c r="I5439" s="76" t="s">
        <v>2961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296</v>
      </c>
      <c r="F5440" s="77">
        <v>41890</v>
      </c>
      <c r="G5440" s="76"/>
      <c r="H5440" s="76" t="s">
        <v>2443</v>
      </c>
      <c r="I5440" s="76" t="s">
        <v>2442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296</v>
      </c>
      <c r="F5441" s="77">
        <v>41890</v>
      </c>
      <c r="G5441" s="76"/>
      <c r="H5441" s="76" t="s">
        <v>2295</v>
      </c>
      <c r="I5441" s="76" t="s">
        <v>2504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296</v>
      </c>
      <c r="F5442" s="77">
        <v>41904</v>
      </c>
      <c r="G5442" s="76"/>
      <c r="H5442" s="76" t="s">
        <v>2295</v>
      </c>
      <c r="I5442" s="76" t="s">
        <v>2504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637</v>
      </c>
      <c r="F5443" s="77">
        <v>41911</v>
      </c>
      <c r="G5443" s="76"/>
      <c r="H5443" s="76" t="s">
        <v>2390</v>
      </c>
      <c r="I5443" s="76" t="s">
        <v>962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285</v>
      </c>
      <c r="F5444" s="77">
        <v>41912</v>
      </c>
      <c r="G5444" s="76" t="s">
        <v>287</v>
      </c>
      <c r="H5444" s="76"/>
      <c r="I5444" s="76" t="s">
        <v>286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637</v>
      </c>
      <c r="F5445" s="77">
        <v>41918</v>
      </c>
      <c r="G5445" s="76"/>
      <c r="H5445" s="76" t="s">
        <v>247</v>
      </c>
      <c r="I5445" s="76" t="s">
        <v>962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296</v>
      </c>
      <c r="F5446" s="77">
        <v>41920</v>
      </c>
      <c r="G5446" s="76" t="s">
        <v>610</v>
      </c>
      <c r="H5446" s="76" t="s">
        <v>2381</v>
      </c>
      <c r="I5446" s="76" t="s">
        <v>2960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296</v>
      </c>
      <c r="F5447" s="77">
        <v>41925</v>
      </c>
      <c r="G5447" s="76"/>
      <c r="H5447" s="76" t="s">
        <v>2959</v>
      </c>
      <c r="I5447" s="76" t="s">
        <v>2958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296</v>
      </c>
      <c r="F5448" s="77">
        <v>41932</v>
      </c>
      <c r="G5448" s="76"/>
      <c r="H5448" s="76" t="s">
        <v>2508</v>
      </c>
      <c r="I5448" s="76" t="s">
        <v>2957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296</v>
      </c>
      <c r="F5449" s="77">
        <v>41932</v>
      </c>
      <c r="G5449" s="76"/>
      <c r="H5449" s="76" t="s">
        <v>2295</v>
      </c>
      <c r="I5449" s="76" t="s">
        <v>2956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296</v>
      </c>
      <c r="F5450" s="77">
        <v>41932</v>
      </c>
      <c r="G5450" s="76"/>
      <c r="H5450" s="76" t="s">
        <v>2493</v>
      </c>
      <c r="I5450" s="76" t="s">
        <v>2500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637</v>
      </c>
      <c r="F5451" s="77">
        <v>41941</v>
      </c>
      <c r="G5451" s="76"/>
      <c r="H5451" s="76"/>
      <c r="I5451" s="76" t="s">
        <v>2955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285</v>
      </c>
      <c r="F5452" s="77">
        <v>41943</v>
      </c>
      <c r="G5452" s="76" t="s">
        <v>465</v>
      </c>
      <c r="H5452" s="76"/>
      <c r="I5452" s="76" t="s">
        <v>464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285</v>
      </c>
      <c r="F5453" s="77">
        <v>41953</v>
      </c>
      <c r="G5453" s="76" t="s">
        <v>2954</v>
      </c>
      <c r="H5453" s="76" t="s">
        <v>2908</v>
      </c>
      <c r="I5453" s="76" t="s">
        <v>2953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296</v>
      </c>
      <c r="F5454" s="77">
        <v>41960</v>
      </c>
      <c r="G5454" s="76"/>
      <c r="H5454" s="76" t="s">
        <v>2493</v>
      </c>
      <c r="I5454" s="76" t="s">
        <v>2500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296</v>
      </c>
      <c r="F5455" s="77">
        <v>41967</v>
      </c>
      <c r="G5455" s="76"/>
      <c r="H5455" s="76" t="s">
        <v>2353</v>
      </c>
      <c r="I5455" s="76" t="s">
        <v>2491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285</v>
      </c>
      <c r="F5456" s="77">
        <v>41973</v>
      </c>
      <c r="G5456" s="76" t="s">
        <v>462</v>
      </c>
      <c r="H5456" s="76"/>
      <c r="I5456" s="76" t="s">
        <v>461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296</v>
      </c>
      <c r="F5457" s="77">
        <v>41974</v>
      </c>
      <c r="G5457" s="76"/>
      <c r="H5457" s="76" t="s">
        <v>2353</v>
      </c>
      <c r="I5457" s="76" t="s">
        <v>2491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296</v>
      </c>
      <c r="F5458" s="77">
        <v>41974</v>
      </c>
      <c r="G5458" s="76" t="s">
        <v>610</v>
      </c>
      <c r="H5458" s="76" t="s">
        <v>2381</v>
      </c>
      <c r="I5458" s="76" t="s">
        <v>2952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296</v>
      </c>
      <c r="F5459" s="77">
        <v>41981</v>
      </c>
      <c r="G5459" s="76"/>
      <c r="H5459" s="76" t="s">
        <v>2353</v>
      </c>
      <c r="I5459" s="76" t="s">
        <v>2491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285</v>
      </c>
      <c r="F5460" s="77">
        <v>41982</v>
      </c>
      <c r="G5460" s="76" t="s">
        <v>2498</v>
      </c>
      <c r="H5460" s="76" t="s">
        <v>2497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285</v>
      </c>
      <c r="F5461" s="77">
        <v>41983</v>
      </c>
      <c r="G5461" s="76" t="s">
        <v>2951</v>
      </c>
      <c r="H5461" s="76" t="s">
        <v>247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296</v>
      </c>
      <c r="F5462" s="77">
        <v>41988</v>
      </c>
      <c r="G5462" s="76"/>
      <c r="H5462" s="76" t="s">
        <v>2295</v>
      </c>
      <c r="I5462" s="76" t="s">
        <v>2496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296</v>
      </c>
      <c r="F5463" s="77">
        <v>41988</v>
      </c>
      <c r="G5463" s="76"/>
      <c r="H5463" s="76" t="s">
        <v>2353</v>
      </c>
      <c r="I5463" s="76" t="s">
        <v>2491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637</v>
      </c>
      <c r="F5464" s="77">
        <v>41995</v>
      </c>
      <c r="G5464" s="76"/>
      <c r="H5464" s="76" t="s">
        <v>2495</v>
      </c>
      <c r="I5464" s="76" t="s">
        <v>2494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296</v>
      </c>
      <c r="F5465" s="77">
        <v>42002</v>
      </c>
      <c r="G5465" s="76"/>
      <c r="H5465" s="76" t="s">
        <v>2493</v>
      </c>
      <c r="I5465" s="76" t="s">
        <v>2492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296</v>
      </c>
      <c r="F5466" s="77">
        <v>42002</v>
      </c>
      <c r="G5466" s="76"/>
      <c r="H5466" s="76" t="s">
        <v>2353</v>
      </c>
      <c r="I5466" s="76" t="s">
        <v>2491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296</v>
      </c>
      <c r="F5467" s="77">
        <v>42002</v>
      </c>
      <c r="G5467" s="76"/>
      <c r="H5467" s="76" t="s">
        <v>2295</v>
      </c>
      <c r="I5467" s="76" t="s">
        <v>2490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285</v>
      </c>
      <c r="F5468" s="77">
        <v>42004</v>
      </c>
      <c r="G5468" s="76" t="s">
        <v>460</v>
      </c>
      <c r="H5468" s="76"/>
      <c r="I5468" s="76" t="s">
        <v>459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296</v>
      </c>
      <c r="F5469" s="77">
        <v>42004</v>
      </c>
      <c r="G5469" s="76"/>
      <c r="H5469" s="76" t="s">
        <v>2353</v>
      </c>
      <c r="I5469" s="76" t="s">
        <v>2480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296</v>
      </c>
      <c r="F5470" s="77">
        <v>42004</v>
      </c>
      <c r="G5470" s="76"/>
      <c r="H5470" s="76" t="s">
        <v>2353</v>
      </c>
      <c r="I5470" s="76" t="s">
        <v>2489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637</v>
      </c>
      <c r="F5471" s="77">
        <v>42012</v>
      </c>
      <c r="G5471" s="76" t="s">
        <v>2488</v>
      </c>
      <c r="H5471" s="76" t="s">
        <v>2464</v>
      </c>
      <c r="I5471" s="76" t="s">
        <v>2487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296</v>
      </c>
      <c r="F5472" s="77">
        <v>42018</v>
      </c>
      <c r="G5472" s="76"/>
      <c r="H5472" s="76" t="s">
        <v>2353</v>
      </c>
      <c r="I5472" s="76" t="s">
        <v>2480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296</v>
      </c>
      <c r="F5473" s="77">
        <v>42024</v>
      </c>
      <c r="G5473" s="76"/>
      <c r="H5473" s="76" t="s">
        <v>2295</v>
      </c>
      <c r="I5473" s="76" t="s">
        <v>2950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296</v>
      </c>
      <c r="F5474" s="77">
        <v>42024</v>
      </c>
      <c r="G5474" s="76"/>
      <c r="H5474" s="76" t="s">
        <v>2295</v>
      </c>
      <c r="I5474" s="76" t="s">
        <v>2949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296</v>
      </c>
      <c r="F5475" s="77">
        <v>42024</v>
      </c>
      <c r="G5475" s="76"/>
      <c r="H5475" s="76" t="s">
        <v>2295</v>
      </c>
      <c r="I5475" s="76" t="s">
        <v>2948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296</v>
      </c>
      <c r="F5476" s="77">
        <v>42030</v>
      </c>
      <c r="G5476" s="76"/>
      <c r="H5476" s="76" t="s">
        <v>2353</v>
      </c>
      <c r="I5476" s="76" t="s">
        <v>2480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296</v>
      </c>
      <c r="F5477" s="77">
        <v>42030</v>
      </c>
      <c r="G5477" s="76"/>
      <c r="H5477" s="76" t="s">
        <v>2353</v>
      </c>
      <c r="I5477" s="76" t="s">
        <v>2947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296</v>
      </c>
      <c r="F5478" s="77">
        <v>42030</v>
      </c>
      <c r="G5478" s="76"/>
      <c r="H5478" s="76" t="s">
        <v>2295</v>
      </c>
      <c r="I5478" s="76" t="s">
        <v>2946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285</v>
      </c>
      <c r="F5479" s="77">
        <v>42035</v>
      </c>
      <c r="G5479" s="76" t="s">
        <v>754</v>
      </c>
      <c r="H5479" s="76"/>
      <c r="I5479" s="76" t="s">
        <v>753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296</v>
      </c>
      <c r="F5480" s="77">
        <v>42037</v>
      </c>
      <c r="G5480" s="76"/>
      <c r="H5480" s="76" t="s">
        <v>2353</v>
      </c>
      <c r="I5480" s="76" t="s">
        <v>2480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296</v>
      </c>
      <c r="F5481" s="77">
        <v>42037</v>
      </c>
      <c r="G5481" s="76"/>
      <c r="H5481" s="76" t="s">
        <v>2353</v>
      </c>
      <c r="I5481" s="76" t="s">
        <v>2486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296</v>
      </c>
      <c r="F5482" s="77">
        <v>42037</v>
      </c>
      <c r="G5482" s="76"/>
      <c r="H5482" s="76" t="s">
        <v>2295</v>
      </c>
      <c r="I5482" s="76" t="s">
        <v>2945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296</v>
      </c>
      <c r="F5483" s="77">
        <v>42037</v>
      </c>
      <c r="G5483" s="76"/>
      <c r="H5483" s="76" t="s">
        <v>2295</v>
      </c>
      <c r="I5483" s="76" t="s">
        <v>2944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637</v>
      </c>
      <c r="F5484" s="77">
        <v>42041</v>
      </c>
      <c r="G5484" s="76"/>
      <c r="H5484" s="76"/>
      <c r="I5484" s="76" t="s">
        <v>2484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285</v>
      </c>
      <c r="F5485" s="77">
        <v>42041</v>
      </c>
      <c r="G5485" s="76" t="s">
        <v>2943</v>
      </c>
      <c r="H5485" s="76" t="s">
        <v>2941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285</v>
      </c>
      <c r="F5486" s="77">
        <v>42041</v>
      </c>
      <c r="G5486" s="76" t="s">
        <v>2942</v>
      </c>
      <c r="H5486" s="76" t="s">
        <v>2941</v>
      </c>
      <c r="I5486" s="76" t="s">
        <v>2940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296</v>
      </c>
      <c r="F5487" s="77">
        <v>42044</v>
      </c>
      <c r="G5487" s="76" t="s">
        <v>610</v>
      </c>
      <c r="H5487" s="76" t="s">
        <v>2381</v>
      </c>
      <c r="I5487" s="76" t="s">
        <v>2939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296</v>
      </c>
      <c r="F5488" s="77">
        <v>42051</v>
      </c>
      <c r="G5488" s="76"/>
      <c r="H5488" s="76" t="s">
        <v>2508</v>
      </c>
      <c r="I5488" s="76" t="s">
        <v>2938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296</v>
      </c>
      <c r="F5489" s="77">
        <v>42051</v>
      </c>
      <c r="G5489" s="76"/>
      <c r="H5489" s="76" t="s">
        <v>2353</v>
      </c>
      <c r="I5489" s="76" t="s">
        <v>2483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296</v>
      </c>
      <c r="F5490" s="77">
        <v>42051</v>
      </c>
      <c r="G5490" s="76"/>
      <c r="H5490" s="76" t="s">
        <v>2353</v>
      </c>
      <c r="I5490" s="76" t="s">
        <v>2482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296</v>
      </c>
      <c r="F5491" s="77">
        <v>42051</v>
      </c>
      <c r="G5491" s="76"/>
      <c r="H5491" s="76" t="s">
        <v>2353</v>
      </c>
      <c r="I5491" s="76" t="s">
        <v>2481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296</v>
      </c>
      <c r="F5492" s="77">
        <v>42051</v>
      </c>
      <c r="G5492" s="76"/>
      <c r="H5492" s="76" t="s">
        <v>2353</v>
      </c>
      <c r="I5492" s="76" t="s">
        <v>2480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296</v>
      </c>
      <c r="F5493" s="77">
        <v>42058</v>
      </c>
      <c r="G5493" s="76"/>
      <c r="H5493" s="76" t="s">
        <v>2353</v>
      </c>
      <c r="I5493" s="76" t="s">
        <v>2478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296</v>
      </c>
      <c r="F5494" s="77">
        <v>42058</v>
      </c>
      <c r="G5494" s="76" t="s">
        <v>610</v>
      </c>
      <c r="H5494" s="76" t="s">
        <v>2381</v>
      </c>
      <c r="I5494" s="76" t="s">
        <v>2937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637</v>
      </c>
      <c r="F5495" s="77">
        <v>42060</v>
      </c>
      <c r="G5495" s="76"/>
      <c r="H5495" s="76" t="s">
        <v>2464</v>
      </c>
      <c r="I5495" s="76" t="s">
        <v>2477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285</v>
      </c>
      <c r="F5496" s="77">
        <v>42063</v>
      </c>
      <c r="G5496" s="76" t="s">
        <v>457</v>
      </c>
      <c r="H5496" s="76"/>
      <c r="I5496" s="76" t="s">
        <v>456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296</v>
      </c>
      <c r="F5497" s="77">
        <v>42065</v>
      </c>
      <c r="G5497" s="76"/>
      <c r="H5497" s="76" t="s">
        <v>2353</v>
      </c>
      <c r="I5497" s="76" t="s">
        <v>2476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296</v>
      </c>
      <c r="F5498" s="77">
        <v>42065</v>
      </c>
      <c r="G5498" s="76"/>
      <c r="H5498" s="76" t="s">
        <v>2353</v>
      </c>
      <c r="I5498" s="76" t="s">
        <v>2475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296</v>
      </c>
      <c r="F5499" s="77">
        <v>42072</v>
      </c>
      <c r="G5499" s="76"/>
      <c r="H5499" s="76" t="s">
        <v>2936</v>
      </c>
      <c r="I5499" s="76" t="s">
        <v>2935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296</v>
      </c>
      <c r="F5500" s="77">
        <v>42072</v>
      </c>
      <c r="G5500" s="76"/>
      <c r="H5500" s="76" t="s">
        <v>2473</v>
      </c>
      <c r="I5500" s="76" t="s">
        <v>2472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296</v>
      </c>
      <c r="F5501" s="77">
        <v>42072</v>
      </c>
      <c r="G5501" s="76"/>
      <c r="H5501" s="76" t="s">
        <v>2295</v>
      </c>
      <c r="I5501" s="76" t="s">
        <v>2934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296</v>
      </c>
      <c r="F5502" s="77">
        <v>42072</v>
      </c>
      <c r="G5502" s="76"/>
      <c r="H5502" s="76" t="s">
        <v>2353</v>
      </c>
      <c r="I5502" s="76" t="s">
        <v>2468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285</v>
      </c>
      <c r="F5503" s="77">
        <v>42075</v>
      </c>
      <c r="G5503" s="76" t="s">
        <v>2933</v>
      </c>
      <c r="H5503" s="76"/>
      <c r="I5503" s="76" t="s">
        <v>2932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446</v>
      </c>
      <c r="F5504" s="77">
        <v>42077</v>
      </c>
      <c r="G5504" s="76"/>
      <c r="H5504" s="76" t="s">
        <v>2866</v>
      </c>
      <c r="I5504" s="76" t="s">
        <v>2931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637</v>
      </c>
      <c r="F5505" s="77">
        <v>42079</v>
      </c>
      <c r="G5505" s="76"/>
      <c r="H5505" s="76"/>
      <c r="I5505" s="76" t="s">
        <v>2930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637</v>
      </c>
      <c r="F5506" s="77">
        <v>42079</v>
      </c>
      <c r="G5506" s="76"/>
      <c r="H5506" s="76"/>
      <c r="I5506" s="76" t="s">
        <v>915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296</v>
      </c>
      <c r="F5507" s="77">
        <v>42086</v>
      </c>
      <c r="G5507" s="76"/>
      <c r="H5507" s="76" t="s">
        <v>2295</v>
      </c>
      <c r="I5507" s="76" t="s">
        <v>2929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296</v>
      </c>
      <c r="F5508" s="77">
        <v>42086</v>
      </c>
      <c r="G5508" s="76"/>
      <c r="H5508" s="76" t="s">
        <v>2353</v>
      </c>
      <c r="I5508" s="76" t="s">
        <v>2928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296</v>
      </c>
      <c r="F5509" s="77">
        <v>42086</v>
      </c>
      <c r="G5509" s="76"/>
      <c r="H5509" s="76" t="s">
        <v>2353</v>
      </c>
      <c r="I5509" s="76" t="s">
        <v>2466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296</v>
      </c>
      <c r="F5510" s="77">
        <v>42086</v>
      </c>
      <c r="G5510" s="76"/>
      <c r="H5510" s="76" t="s">
        <v>2353</v>
      </c>
      <c r="I5510" s="76" t="s">
        <v>2927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637</v>
      </c>
      <c r="F5511" s="77">
        <v>42086</v>
      </c>
      <c r="G5511" s="76"/>
      <c r="H5511" s="76" t="s">
        <v>1276</v>
      </c>
      <c r="I5511" s="76" t="s">
        <v>859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637</v>
      </c>
      <c r="F5512" s="77">
        <v>42088</v>
      </c>
      <c r="G5512" s="76"/>
      <c r="H5512" s="76"/>
      <c r="I5512" s="76" t="s">
        <v>2926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637</v>
      </c>
      <c r="F5513" s="77">
        <v>42088</v>
      </c>
      <c r="G5513" s="76"/>
      <c r="H5513" s="76"/>
      <c r="I5513" s="76" t="s">
        <v>320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637</v>
      </c>
      <c r="F5514" s="77">
        <v>42089</v>
      </c>
      <c r="G5514" s="76"/>
      <c r="H5514" s="76" t="s">
        <v>2497</v>
      </c>
      <c r="I5514" s="76" t="s">
        <v>2925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637</v>
      </c>
      <c r="F5515" s="77">
        <v>42089</v>
      </c>
      <c r="G5515" s="76"/>
      <c r="H5515" s="76"/>
      <c r="I5515" s="76" t="s">
        <v>2924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637</v>
      </c>
      <c r="F5516" s="77">
        <v>42090</v>
      </c>
      <c r="G5516" s="76" t="s">
        <v>2465</v>
      </c>
      <c r="H5516" s="76" t="s">
        <v>2464</v>
      </c>
      <c r="I5516" s="76" t="s">
        <v>2463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296</v>
      </c>
      <c r="F5517" s="77">
        <v>42093</v>
      </c>
      <c r="G5517" s="76"/>
      <c r="H5517" s="76" t="s">
        <v>2295</v>
      </c>
      <c r="I5517" s="76" t="s">
        <v>2923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285</v>
      </c>
      <c r="F5518" s="77">
        <v>42094</v>
      </c>
      <c r="G5518" s="76" t="s">
        <v>452</v>
      </c>
      <c r="H5518" s="76"/>
      <c r="I5518" s="76" t="s">
        <v>451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285</v>
      </c>
      <c r="F5519" s="77">
        <v>42094</v>
      </c>
      <c r="G5519" s="76" t="s">
        <v>2922</v>
      </c>
      <c r="H5519" s="76" t="s">
        <v>2921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446</v>
      </c>
      <c r="F5520" s="77">
        <v>42097</v>
      </c>
      <c r="G5520" s="76"/>
      <c r="H5520" s="76" t="s">
        <v>2866</v>
      </c>
      <c r="I5520" s="76" t="s">
        <v>2920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296</v>
      </c>
      <c r="F5521" s="77">
        <v>42100</v>
      </c>
      <c r="G5521" s="76"/>
      <c r="H5521" s="76" t="s">
        <v>323</v>
      </c>
      <c r="I5521" s="76" t="s">
        <v>2462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296</v>
      </c>
      <c r="F5522" s="77">
        <v>42100</v>
      </c>
      <c r="G5522" s="76"/>
      <c r="H5522" s="76" t="s">
        <v>2353</v>
      </c>
      <c r="I5522" s="76" t="s">
        <v>2461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296</v>
      </c>
      <c r="F5523" s="77">
        <v>42100</v>
      </c>
      <c r="G5523" s="76"/>
      <c r="H5523" s="76" t="s">
        <v>2353</v>
      </c>
      <c r="I5523" s="76" t="s">
        <v>2919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296</v>
      </c>
      <c r="F5524" s="77">
        <v>42100</v>
      </c>
      <c r="G5524" s="76"/>
      <c r="H5524" s="76" t="s">
        <v>2918</v>
      </c>
      <c r="I5524" s="76" t="s">
        <v>2917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337</v>
      </c>
      <c r="F5525" s="77">
        <v>42103</v>
      </c>
      <c r="G5525" s="76" t="s">
        <v>2916</v>
      </c>
      <c r="H5525" s="76" t="s">
        <v>2835</v>
      </c>
      <c r="I5525" s="76" t="s">
        <v>2915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285</v>
      </c>
      <c r="F5526" s="77">
        <v>42103</v>
      </c>
      <c r="G5526" s="76" t="s">
        <v>2740</v>
      </c>
      <c r="H5526" s="76" t="s">
        <v>335</v>
      </c>
      <c r="I5526" s="76" t="s">
        <v>2914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446</v>
      </c>
      <c r="F5527" s="77">
        <v>42109</v>
      </c>
      <c r="G5527" s="76"/>
      <c r="H5527" s="76" t="s">
        <v>1538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637</v>
      </c>
      <c r="F5528" s="77">
        <v>42111</v>
      </c>
      <c r="G5528" s="76" t="s">
        <v>2913</v>
      </c>
      <c r="H5528" s="76" t="s">
        <v>1538</v>
      </c>
      <c r="I5528" s="76" t="s">
        <v>2912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296</v>
      </c>
      <c r="F5529" s="77">
        <v>42114</v>
      </c>
      <c r="G5529" s="76"/>
      <c r="H5529" s="76" t="s">
        <v>2353</v>
      </c>
      <c r="I5529" s="76" t="s">
        <v>2460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296</v>
      </c>
      <c r="F5530" s="77">
        <v>42114</v>
      </c>
      <c r="G5530" s="76"/>
      <c r="H5530" s="76" t="s">
        <v>2353</v>
      </c>
      <c r="I5530" s="76" t="s">
        <v>2459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296</v>
      </c>
      <c r="F5531" s="77">
        <v>42114</v>
      </c>
      <c r="G5531" s="76"/>
      <c r="H5531" s="76" t="s">
        <v>2353</v>
      </c>
      <c r="I5531" s="76" t="s">
        <v>2911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296</v>
      </c>
      <c r="F5532" s="77">
        <v>42114</v>
      </c>
      <c r="G5532" s="76"/>
      <c r="H5532" s="76" t="s">
        <v>2295</v>
      </c>
      <c r="I5532" s="76" t="s">
        <v>2910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296</v>
      </c>
      <c r="F5533" s="77">
        <v>42114</v>
      </c>
      <c r="G5533" s="76"/>
      <c r="H5533" s="76" t="s">
        <v>2295</v>
      </c>
      <c r="I5533" s="76" t="s">
        <v>2423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296</v>
      </c>
      <c r="F5534" s="77">
        <v>42114</v>
      </c>
      <c r="G5534" s="76"/>
      <c r="H5534" s="76" t="s">
        <v>2295</v>
      </c>
      <c r="I5534" s="76" t="s">
        <v>2458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285</v>
      </c>
      <c r="F5535" s="77">
        <v>42114</v>
      </c>
      <c r="G5535" s="76" t="s">
        <v>2457</v>
      </c>
      <c r="H5535" s="76"/>
      <c r="I5535" s="76" t="s">
        <v>2456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637</v>
      </c>
      <c r="F5536" s="77">
        <v>42115</v>
      </c>
      <c r="G5536" s="76"/>
      <c r="H5536" s="76"/>
      <c r="I5536" s="76" t="s">
        <v>2455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285</v>
      </c>
      <c r="F5537" s="77">
        <v>42118</v>
      </c>
      <c r="G5537" s="76" t="s">
        <v>2909</v>
      </c>
      <c r="H5537" s="76" t="s">
        <v>2512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285</v>
      </c>
      <c r="F5538" s="77">
        <v>42124</v>
      </c>
      <c r="G5538" s="76" t="s">
        <v>448</v>
      </c>
      <c r="H5538" s="76"/>
      <c r="I5538" s="76" t="s">
        <v>447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296</v>
      </c>
      <c r="F5539" s="77">
        <v>42128</v>
      </c>
      <c r="G5539" s="76"/>
      <c r="H5539" s="76" t="s">
        <v>2908</v>
      </c>
      <c r="I5539" s="76" t="s">
        <v>2907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296</v>
      </c>
      <c r="F5540" s="77">
        <v>42128</v>
      </c>
      <c r="G5540" s="76"/>
      <c r="H5540" s="76" t="s">
        <v>2353</v>
      </c>
      <c r="I5540" s="76" t="s">
        <v>2906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296</v>
      </c>
      <c r="F5541" s="77">
        <v>42128</v>
      </c>
      <c r="G5541" s="76"/>
      <c r="H5541" s="76" t="s">
        <v>2353</v>
      </c>
      <c r="I5541" s="76" t="s">
        <v>2453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296</v>
      </c>
      <c r="F5542" s="77">
        <v>42131</v>
      </c>
      <c r="G5542" s="76"/>
      <c r="H5542" s="76"/>
      <c r="I5542" s="76" t="s">
        <v>2905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637</v>
      </c>
      <c r="F5543" s="77">
        <v>42131</v>
      </c>
      <c r="G5543" s="76"/>
      <c r="H5543" s="76"/>
      <c r="I5543" s="76" t="s">
        <v>2904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296</v>
      </c>
      <c r="F5544" s="77">
        <v>42135</v>
      </c>
      <c r="G5544" s="76"/>
      <c r="H5544" s="76" t="s">
        <v>2353</v>
      </c>
      <c r="I5544" s="76" t="s">
        <v>2452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637</v>
      </c>
      <c r="F5545" s="77">
        <v>42135</v>
      </c>
      <c r="G5545" s="76"/>
      <c r="H5545" s="76" t="s">
        <v>2390</v>
      </c>
      <c r="I5545" s="76" t="s">
        <v>962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637</v>
      </c>
      <c r="F5546" s="77">
        <v>42135</v>
      </c>
      <c r="G5546" s="76"/>
      <c r="H5546" s="76"/>
      <c r="I5546" s="76" t="s">
        <v>681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296</v>
      </c>
      <c r="F5547" s="77">
        <v>42150</v>
      </c>
      <c r="G5547" s="76"/>
      <c r="H5547" s="76" t="s">
        <v>2808</v>
      </c>
      <c r="I5547" s="76" t="s">
        <v>2903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296</v>
      </c>
      <c r="F5548" s="77">
        <v>42150</v>
      </c>
      <c r="G5548" s="76"/>
      <c r="H5548" s="76" t="s">
        <v>2295</v>
      </c>
      <c r="I5548" s="76" t="s">
        <v>2902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296</v>
      </c>
      <c r="F5549" s="77">
        <v>42150</v>
      </c>
      <c r="G5549" s="76"/>
      <c r="H5549" s="76" t="s">
        <v>2353</v>
      </c>
      <c r="I5549" s="76" t="s">
        <v>2451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296</v>
      </c>
      <c r="F5550" s="77">
        <v>42150</v>
      </c>
      <c r="G5550" s="76"/>
      <c r="H5550" s="76" t="s">
        <v>2353</v>
      </c>
      <c r="I5550" s="76" t="s">
        <v>2901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296</v>
      </c>
      <c r="F5551" s="77">
        <v>42150</v>
      </c>
      <c r="G5551" s="76"/>
      <c r="H5551" s="76" t="s">
        <v>2353</v>
      </c>
      <c r="I5551" s="76" t="s">
        <v>2900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296</v>
      </c>
      <c r="F5552" s="77">
        <v>42150</v>
      </c>
      <c r="G5552" s="76"/>
      <c r="H5552" s="76" t="s">
        <v>2353</v>
      </c>
      <c r="I5552" s="76" t="s">
        <v>2899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296</v>
      </c>
      <c r="F5553" s="77">
        <v>42150</v>
      </c>
      <c r="G5553" s="76"/>
      <c r="H5553" s="76" t="s">
        <v>2353</v>
      </c>
      <c r="I5553" s="76" t="s">
        <v>2898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446</v>
      </c>
      <c r="F5554" s="77">
        <v>42153</v>
      </c>
      <c r="G5554" s="76"/>
      <c r="H5554" s="76" t="s">
        <v>1538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285</v>
      </c>
      <c r="F5555" s="77">
        <v>42155</v>
      </c>
      <c r="G5555" s="76" t="s">
        <v>752</v>
      </c>
      <c r="H5555" s="76"/>
      <c r="I5555" s="76" t="s">
        <v>751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296</v>
      </c>
      <c r="F5556" s="77">
        <v>42158</v>
      </c>
      <c r="G5556" s="76"/>
      <c r="H5556" s="76" t="s">
        <v>2353</v>
      </c>
      <c r="I5556" s="76" t="s">
        <v>2441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296</v>
      </c>
      <c r="F5557" s="77">
        <v>42163</v>
      </c>
      <c r="G5557" s="76"/>
      <c r="H5557" s="76" t="s">
        <v>2295</v>
      </c>
      <c r="I5557" s="76" t="s">
        <v>2448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296</v>
      </c>
      <c r="F5558" s="77">
        <v>42163</v>
      </c>
      <c r="G5558" s="76"/>
      <c r="H5558" s="76" t="s">
        <v>2447</v>
      </c>
      <c r="I5558" s="76" t="s">
        <v>2446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637</v>
      </c>
      <c r="F5559" s="77">
        <v>42165</v>
      </c>
      <c r="G5559" s="76" t="s">
        <v>2897</v>
      </c>
      <c r="H5559" s="76" t="s">
        <v>2892</v>
      </c>
      <c r="I5559" s="76" t="s">
        <v>637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637</v>
      </c>
      <c r="F5560" s="77">
        <v>42165</v>
      </c>
      <c r="G5560" s="76" t="s">
        <v>2896</v>
      </c>
      <c r="H5560" s="76"/>
      <c r="I5560" s="76" t="s">
        <v>2895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446</v>
      </c>
      <c r="F5561" s="77">
        <v>42170</v>
      </c>
      <c r="G5561" s="76"/>
      <c r="H5561" s="76" t="s">
        <v>2445</v>
      </c>
      <c r="I5561" s="76" t="s">
        <v>2444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296</v>
      </c>
      <c r="F5562" s="77">
        <v>42177</v>
      </c>
      <c r="G5562" s="76"/>
      <c r="H5562" s="76" t="s">
        <v>2295</v>
      </c>
      <c r="I5562" s="76" t="s">
        <v>2894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296</v>
      </c>
      <c r="F5563" s="77">
        <v>42184</v>
      </c>
      <c r="G5563" s="76"/>
      <c r="H5563" s="76" t="s">
        <v>2443</v>
      </c>
      <c r="I5563" s="76" t="s">
        <v>2893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637</v>
      </c>
      <c r="F5564" s="77">
        <v>42184</v>
      </c>
      <c r="G5564" s="76"/>
      <c r="H5564" s="76" t="s">
        <v>2892</v>
      </c>
      <c r="I5564" s="76" t="s">
        <v>859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637</v>
      </c>
      <c r="F5565" s="77">
        <v>42184</v>
      </c>
      <c r="G5565" s="76"/>
      <c r="H5565" s="76"/>
      <c r="I5565" s="76" t="s">
        <v>681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637</v>
      </c>
      <c r="F5566" s="77">
        <v>42184</v>
      </c>
      <c r="G5566" s="76"/>
      <c r="H5566" s="76" t="s">
        <v>683</v>
      </c>
      <c r="I5566" s="76" t="s">
        <v>859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637</v>
      </c>
      <c r="F5567" s="77">
        <v>42184</v>
      </c>
      <c r="G5567" s="76"/>
      <c r="H5567" s="76"/>
      <c r="I5567" s="76" t="s">
        <v>681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296</v>
      </c>
      <c r="F5568" s="77">
        <v>42185</v>
      </c>
      <c r="G5568" s="76"/>
      <c r="H5568" s="76" t="s">
        <v>2353</v>
      </c>
      <c r="I5568" s="76" t="s">
        <v>2891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285</v>
      </c>
      <c r="F5569" s="77">
        <v>42185</v>
      </c>
      <c r="G5569" s="76" t="s">
        <v>443</v>
      </c>
      <c r="H5569" s="76"/>
      <c r="I5569" s="76" t="s">
        <v>442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296</v>
      </c>
      <c r="F5570" s="77">
        <v>42191</v>
      </c>
      <c r="G5570" s="76"/>
      <c r="H5570" s="76" t="s">
        <v>2353</v>
      </c>
      <c r="I5570" s="76" t="s">
        <v>2890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296</v>
      </c>
      <c r="F5571" s="77">
        <v>42191</v>
      </c>
      <c r="G5571" s="76"/>
      <c r="H5571" s="76" t="s">
        <v>2353</v>
      </c>
      <c r="I5571" s="76" t="s">
        <v>2439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637</v>
      </c>
      <c r="F5572" s="77">
        <v>42193</v>
      </c>
      <c r="G5572" s="76"/>
      <c r="H5572" s="76"/>
      <c r="I5572" s="76" t="s">
        <v>2889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637</v>
      </c>
      <c r="F5573" s="77">
        <v>42193</v>
      </c>
      <c r="G5573" s="76"/>
      <c r="H5573" s="76"/>
      <c r="I5573" s="76" t="s">
        <v>1173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637</v>
      </c>
      <c r="F5574" s="77">
        <v>42202</v>
      </c>
      <c r="G5574" s="76"/>
      <c r="H5574" s="76"/>
      <c r="I5574" s="76" t="s">
        <v>2888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637</v>
      </c>
      <c r="F5575" s="77">
        <v>42202</v>
      </c>
      <c r="G5575" s="76"/>
      <c r="H5575" s="76"/>
      <c r="I5575" s="76" t="s">
        <v>1173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296</v>
      </c>
      <c r="F5576" s="77">
        <v>42205</v>
      </c>
      <c r="G5576" s="76" t="s">
        <v>610</v>
      </c>
      <c r="H5576" s="76" t="s">
        <v>2381</v>
      </c>
      <c r="I5576" s="76" t="s">
        <v>2887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296</v>
      </c>
      <c r="F5577" s="77">
        <v>42205</v>
      </c>
      <c r="G5577" s="76"/>
      <c r="H5577" s="76" t="s">
        <v>2295</v>
      </c>
      <c r="I5577" s="76" t="s">
        <v>2438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296</v>
      </c>
      <c r="F5578" s="77">
        <v>42205</v>
      </c>
      <c r="G5578" s="76"/>
      <c r="H5578" s="76" t="s">
        <v>2353</v>
      </c>
      <c r="I5578" s="76" t="s">
        <v>2437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296</v>
      </c>
      <c r="F5579" s="77">
        <v>42205</v>
      </c>
      <c r="G5579" s="76"/>
      <c r="H5579" s="76" t="s">
        <v>2886</v>
      </c>
      <c r="I5579" s="76" t="s">
        <v>2431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637</v>
      </c>
      <c r="F5580" s="77">
        <v>42205</v>
      </c>
      <c r="G5580" s="76"/>
      <c r="H5580" s="76"/>
      <c r="I5580" s="76" t="s">
        <v>2885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637</v>
      </c>
      <c r="F5581" s="77">
        <v>42205</v>
      </c>
      <c r="G5581" s="76"/>
      <c r="H5581" s="76"/>
      <c r="I5581" s="76" t="s">
        <v>1173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637</v>
      </c>
      <c r="F5582" s="77">
        <v>42207</v>
      </c>
      <c r="G5582" s="76"/>
      <c r="H5582" s="76"/>
      <c r="I5582" s="76" t="s">
        <v>2884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637</v>
      </c>
      <c r="F5583" s="77">
        <v>42207</v>
      </c>
      <c r="G5583" s="76"/>
      <c r="H5583" s="76"/>
      <c r="I5583" s="76" t="s">
        <v>1173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637</v>
      </c>
      <c r="F5584" s="77">
        <v>42208</v>
      </c>
      <c r="G5584" s="76"/>
      <c r="H5584" s="76"/>
      <c r="I5584" s="76" t="s">
        <v>2883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637</v>
      </c>
      <c r="F5585" s="77">
        <v>42208</v>
      </c>
      <c r="G5585" s="76"/>
      <c r="H5585" s="76"/>
      <c r="I5585" s="76" t="s">
        <v>1173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296</v>
      </c>
      <c r="F5586" s="77">
        <v>42213</v>
      </c>
      <c r="G5586" s="76"/>
      <c r="H5586" s="76" t="s">
        <v>2434</v>
      </c>
      <c r="I5586" s="76" t="s">
        <v>2433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296</v>
      </c>
      <c r="F5587" s="77">
        <v>42213</v>
      </c>
      <c r="G5587" s="76"/>
      <c r="H5587" s="76" t="s">
        <v>2353</v>
      </c>
      <c r="I5587" s="76" t="s">
        <v>2432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637</v>
      </c>
      <c r="F5588" s="77">
        <v>42215</v>
      </c>
      <c r="G5588" s="76" t="s">
        <v>2882</v>
      </c>
      <c r="H5588" s="76"/>
      <c r="I5588" s="76" t="s">
        <v>2881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637</v>
      </c>
      <c r="F5589" s="77">
        <v>42216</v>
      </c>
      <c r="G5589" s="76"/>
      <c r="H5589" s="76" t="s">
        <v>344</v>
      </c>
      <c r="I5589" s="76" t="s">
        <v>2101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637</v>
      </c>
      <c r="F5590" s="77">
        <v>42216</v>
      </c>
      <c r="G5590" s="76"/>
      <c r="H5590" s="76"/>
      <c r="I5590" s="76" t="s">
        <v>681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285</v>
      </c>
      <c r="F5591" s="77">
        <v>42216</v>
      </c>
      <c r="G5591" s="76" t="s">
        <v>927</v>
      </c>
      <c r="H5591" s="76"/>
      <c r="I5591" s="76" t="s">
        <v>926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296</v>
      </c>
      <c r="F5592" s="77">
        <v>42221</v>
      </c>
      <c r="G5592" s="76"/>
      <c r="H5592" s="76" t="s">
        <v>2353</v>
      </c>
      <c r="I5592" s="76" t="s">
        <v>2430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296</v>
      </c>
      <c r="F5593" s="77">
        <v>42226</v>
      </c>
      <c r="G5593" s="76"/>
      <c r="H5593" s="76" t="s">
        <v>2295</v>
      </c>
      <c r="I5593" s="76" t="s">
        <v>2880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296</v>
      </c>
      <c r="F5594" s="77">
        <v>42226</v>
      </c>
      <c r="G5594" s="76"/>
      <c r="H5594" s="76" t="s">
        <v>1538</v>
      </c>
      <c r="I5594" s="76" t="s">
        <v>2879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637</v>
      </c>
      <c r="F5595" s="77">
        <v>42230</v>
      </c>
      <c r="G5595" s="76"/>
      <c r="H5595" s="76" t="s">
        <v>2878</v>
      </c>
      <c r="I5595" s="76" t="s">
        <v>1516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637</v>
      </c>
      <c r="F5596" s="77">
        <v>42230</v>
      </c>
      <c r="G5596" s="76"/>
      <c r="H5596" s="76"/>
      <c r="I5596" s="76" t="s">
        <v>681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637</v>
      </c>
      <c r="F5597" s="77">
        <v>42231</v>
      </c>
      <c r="G5597" s="76"/>
      <c r="H5597" s="76"/>
      <c r="I5597" s="76" t="s">
        <v>2877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637</v>
      </c>
      <c r="F5598" s="77">
        <v>42231</v>
      </c>
      <c r="G5598" s="76"/>
      <c r="H5598" s="76"/>
      <c r="I5598" s="76" t="s">
        <v>1173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337</v>
      </c>
      <c r="F5599" s="77">
        <v>42233</v>
      </c>
      <c r="G5599" s="76" t="s">
        <v>2876</v>
      </c>
      <c r="H5599" s="76" t="s">
        <v>2871</v>
      </c>
      <c r="I5599" s="76" t="s">
        <v>2875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285</v>
      </c>
      <c r="F5600" s="77">
        <v>42233</v>
      </c>
      <c r="G5600" s="76" t="s">
        <v>2874</v>
      </c>
      <c r="H5600" s="76"/>
      <c r="I5600" s="76" t="s">
        <v>2873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712</v>
      </c>
      <c r="F5601" s="77">
        <v>42240</v>
      </c>
      <c r="G5601" s="76" t="s">
        <v>2872</v>
      </c>
      <c r="H5601" s="76" t="s">
        <v>2871</v>
      </c>
      <c r="I5601" s="76" t="s">
        <v>2870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285</v>
      </c>
      <c r="F5602" s="77">
        <v>42247</v>
      </c>
      <c r="G5602" s="76" t="s">
        <v>440</v>
      </c>
      <c r="H5602" s="76"/>
      <c r="I5602" s="76" t="s">
        <v>439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637</v>
      </c>
      <c r="F5603" s="77">
        <v>42247</v>
      </c>
      <c r="G5603" s="76"/>
      <c r="H5603" s="76" t="s">
        <v>2869</v>
      </c>
      <c r="I5603" s="76" t="s">
        <v>1516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637</v>
      </c>
      <c r="F5604" s="77">
        <v>42247</v>
      </c>
      <c r="G5604" s="76"/>
      <c r="H5604" s="76"/>
      <c r="I5604" s="76" t="s">
        <v>681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637</v>
      </c>
      <c r="F5605" s="77">
        <v>42247</v>
      </c>
      <c r="G5605" s="76"/>
      <c r="H5605" s="76"/>
      <c r="I5605" s="76" t="s">
        <v>2835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637</v>
      </c>
      <c r="F5606" s="77">
        <v>42247</v>
      </c>
      <c r="G5606" s="76"/>
      <c r="H5606" s="76"/>
      <c r="I5606" s="76" t="s">
        <v>1173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637</v>
      </c>
      <c r="F5607" s="77">
        <v>42250</v>
      </c>
      <c r="G5607" s="76"/>
      <c r="H5607" s="76"/>
      <c r="I5607" s="76" t="s">
        <v>2868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637</v>
      </c>
      <c r="F5608" s="77">
        <v>42250</v>
      </c>
      <c r="G5608" s="76"/>
      <c r="H5608" s="76"/>
      <c r="I5608" s="76" t="s">
        <v>1173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446</v>
      </c>
      <c r="F5609" s="77">
        <v>42252</v>
      </c>
      <c r="G5609" s="76"/>
      <c r="H5609" s="76" t="s">
        <v>1538</v>
      </c>
      <c r="I5609" s="76" t="s">
        <v>2852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637</v>
      </c>
      <c r="F5610" s="77">
        <v>42256</v>
      </c>
      <c r="G5610" s="76"/>
      <c r="H5610" s="76"/>
      <c r="I5610" s="76" t="s">
        <v>2867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637</v>
      </c>
      <c r="F5611" s="77">
        <v>42256</v>
      </c>
      <c r="G5611" s="76"/>
      <c r="H5611" s="76"/>
      <c r="I5611" s="76" t="s">
        <v>1173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296</v>
      </c>
      <c r="F5612" s="77">
        <v>42257</v>
      </c>
      <c r="G5612" s="76"/>
      <c r="H5612" s="76" t="s">
        <v>2353</v>
      </c>
      <c r="I5612" s="76" t="s">
        <v>2429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296</v>
      </c>
      <c r="F5613" s="77">
        <v>42257</v>
      </c>
      <c r="G5613" s="76"/>
      <c r="H5613" s="76" t="s">
        <v>2353</v>
      </c>
      <c r="I5613" s="76" t="s">
        <v>2428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296</v>
      </c>
      <c r="F5614" s="77">
        <v>42257</v>
      </c>
      <c r="G5614" s="76"/>
      <c r="H5614" s="76" t="s">
        <v>2353</v>
      </c>
      <c r="I5614" s="76" t="s">
        <v>2427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446</v>
      </c>
      <c r="F5615" s="77">
        <v>42258</v>
      </c>
      <c r="G5615" s="76"/>
      <c r="H5615" s="76" t="s">
        <v>2866</v>
      </c>
      <c r="I5615" s="76" t="s">
        <v>2865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296</v>
      </c>
      <c r="F5616" s="77">
        <v>42261</v>
      </c>
      <c r="G5616" s="76"/>
      <c r="H5616" s="76" t="s">
        <v>2727</v>
      </c>
      <c r="I5616" s="76" t="s">
        <v>2864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296</v>
      </c>
      <c r="F5617" s="77">
        <v>42261</v>
      </c>
      <c r="G5617" s="76"/>
      <c r="H5617" s="76" t="s">
        <v>2737</v>
      </c>
      <c r="I5617" s="76" t="s">
        <v>2863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285</v>
      </c>
      <c r="F5618" s="77">
        <v>42264</v>
      </c>
      <c r="G5618" s="76" t="s">
        <v>2167</v>
      </c>
      <c r="H5618" s="76"/>
      <c r="I5618" s="76" t="s">
        <v>2166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296</v>
      </c>
      <c r="F5619" s="77">
        <v>42265</v>
      </c>
      <c r="G5619" s="76"/>
      <c r="H5619" s="76" t="s">
        <v>2295</v>
      </c>
      <c r="I5619" s="76" t="s">
        <v>2862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296</v>
      </c>
      <c r="F5620" s="77">
        <v>42265</v>
      </c>
      <c r="G5620" s="76"/>
      <c r="H5620" s="76" t="s">
        <v>2295</v>
      </c>
      <c r="I5620" s="76" t="s">
        <v>2426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296</v>
      </c>
      <c r="F5621" s="77">
        <v>42265</v>
      </c>
      <c r="G5621" s="76"/>
      <c r="H5621" s="76" t="s">
        <v>2434</v>
      </c>
      <c r="I5621" s="76" t="s">
        <v>2861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296</v>
      </c>
      <c r="F5622" s="77">
        <v>42268</v>
      </c>
      <c r="G5622" s="76" t="s">
        <v>610</v>
      </c>
      <c r="H5622" s="76" t="s">
        <v>2353</v>
      </c>
      <c r="I5622" s="76" t="s">
        <v>2860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296</v>
      </c>
      <c r="F5623" s="77">
        <v>42268</v>
      </c>
      <c r="G5623" s="76" t="s">
        <v>610</v>
      </c>
      <c r="H5623" s="76" t="s">
        <v>2353</v>
      </c>
      <c r="I5623" s="76" t="s">
        <v>2859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296</v>
      </c>
      <c r="F5624" s="77">
        <v>42269</v>
      </c>
      <c r="G5624" s="76"/>
      <c r="H5624" s="76" t="s">
        <v>2381</v>
      </c>
      <c r="I5624" s="76" t="s">
        <v>2858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337</v>
      </c>
      <c r="F5625" s="77">
        <v>42271</v>
      </c>
      <c r="G5625" s="76" t="s">
        <v>2857</v>
      </c>
      <c r="H5625" s="76" t="s">
        <v>2835</v>
      </c>
      <c r="I5625" s="76" t="s">
        <v>2856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446</v>
      </c>
      <c r="F5626" s="77">
        <v>42275</v>
      </c>
      <c r="G5626" s="76"/>
      <c r="H5626" s="76" t="s">
        <v>2425</v>
      </c>
      <c r="I5626" s="76" t="s">
        <v>2424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296</v>
      </c>
      <c r="F5627" s="77">
        <v>42276</v>
      </c>
      <c r="G5627" s="76"/>
      <c r="H5627" s="76" t="s">
        <v>2320</v>
      </c>
      <c r="I5627" s="76" t="s">
        <v>2855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296</v>
      </c>
      <c r="F5628" s="77">
        <v>42277</v>
      </c>
      <c r="G5628" s="76"/>
      <c r="H5628" s="76" t="s">
        <v>2295</v>
      </c>
      <c r="I5628" s="76" t="s">
        <v>2854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296</v>
      </c>
      <c r="F5629" s="77">
        <v>42277</v>
      </c>
      <c r="G5629" s="76"/>
      <c r="H5629" s="76" t="s">
        <v>2295</v>
      </c>
      <c r="I5629" s="76" t="s">
        <v>2853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285</v>
      </c>
      <c r="F5630" s="77">
        <v>42277</v>
      </c>
      <c r="G5630" s="76" t="s">
        <v>438</v>
      </c>
      <c r="H5630" s="76"/>
      <c r="I5630" s="76" t="s">
        <v>437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446</v>
      </c>
      <c r="F5631" s="77">
        <v>42278</v>
      </c>
      <c r="G5631" s="76"/>
      <c r="H5631" s="76" t="s">
        <v>1538</v>
      </c>
      <c r="I5631" s="76" t="s">
        <v>2852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296</v>
      </c>
      <c r="F5632" s="77">
        <v>42282</v>
      </c>
      <c r="G5632" s="76"/>
      <c r="H5632" s="76" t="s">
        <v>2353</v>
      </c>
      <c r="I5632" s="76" t="s">
        <v>2422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296</v>
      </c>
      <c r="F5633" s="77">
        <v>42283</v>
      </c>
      <c r="G5633" s="76"/>
      <c r="H5633" s="76" t="s">
        <v>2353</v>
      </c>
      <c r="I5633" s="76" t="s">
        <v>2421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637</v>
      </c>
      <c r="F5634" s="77">
        <v>42284</v>
      </c>
      <c r="G5634" s="76" t="s">
        <v>2851</v>
      </c>
      <c r="H5634" s="76"/>
      <c r="I5634" s="76" t="s">
        <v>2850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446</v>
      </c>
      <c r="F5635" s="77">
        <v>42290</v>
      </c>
      <c r="G5635" s="76"/>
      <c r="H5635" s="76" t="s">
        <v>2068</v>
      </c>
      <c r="I5635" s="76" t="s">
        <v>2849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637</v>
      </c>
      <c r="F5636" s="77">
        <v>42290</v>
      </c>
      <c r="G5636" s="76"/>
      <c r="H5636" s="76" t="s">
        <v>2848</v>
      </c>
      <c r="I5636" s="76" t="s">
        <v>2101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637</v>
      </c>
      <c r="F5637" s="77">
        <v>42290</v>
      </c>
      <c r="G5637" s="76"/>
      <c r="H5637" s="76"/>
      <c r="I5637" s="76" t="s">
        <v>681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446</v>
      </c>
      <c r="F5638" s="77">
        <v>42296</v>
      </c>
      <c r="G5638" s="76"/>
      <c r="H5638" s="76" t="s">
        <v>2847</v>
      </c>
      <c r="I5638" s="76" t="s">
        <v>2846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296</v>
      </c>
      <c r="F5639" s="77">
        <v>42306</v>
      </c>
      <c r="G5639" s="76"/>
      <c r="H5639" s="76" t="s">
        <v>2353</v>
      </c>
      <c r="I5639" s="76" t="s">
        <v>2845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296</v>
      </c>
      <c r="F5640" s="77">
        <v>42306</v>
      </c>
      <c r="G5640" s="76"/>
      <c r="H5640" s="76" t="s">
        <v>2353</v>
      </c>
      <c r="I5640" s="76" t="s">
        <v>2419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296</v>
      </c>
      <c r="F5641" s="77">
        <v>42306</v>
      </c>
      <c r="G5641" s="76"/>
      <c r="H5641" s="76" t="s">
        <v>2353</v>
      </c>
      <c r="I5641" s="76" t="s">
        <v>2418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285</v>
      </c>
      <c r="F5642" s="77">
        <v>42308</v>
      </c>
      <c r="G5642" s="76" t="s">
        <v>436</v>
      </c>
      <c r="H5642" s="76"/>
      <c r="I5642" s="76" t="s">
        <v>435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296</v>
      </c>
      <c r="F5643" s="77">
        <v>42310</v>
      </c>
      <c r="G5643" s="76"/>
      <c r="H5643" s="76" t="s">
        <v>2737</v>
      </c>
      <c r="I5643" s="76" t="s">
        <v>2844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296</v>
      </c>
      <c r="F5644" s="77">
        <v>42313</v>
      </c>
      <c r="G5644" s="76"/>
      <c r="H5644" s="76" t="s">
        <v>2353</v>
      </c>
      <c r="I5644" s="76" t="s">
        <v>2417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296</v>
      </c>
      <c r="F5645" s="77">
        <v>42317</v>
      </c>
      <c r="G5645" s="76"/>
      <c r="H5645" s="76" t="s">
        <v>2843</v>
      </c>
      <c r="I5645" s="76" t="s">
        <v>2842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296</v>
      </c>
      <c r="F5646" s="77">
        <v>42317</v>
      </c>
      <c r="G5646" s="76" t="s">
        <v>610</v>
      </c>
      <c r="H5646" s="76" t="s">
        <v>2381</v>
      </c>
      <c r="I5646" s="76" t="s">
        <v>2840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296</v>
      </c>
      <c r="F5647" s="77">
        <v>42320</v>
      </c>
      <c r="G5647" s="76"/>
      <c r="H5647" s="76" t="s">
        <v>2353</v>
      </c>
      <c r="I5647" s="76" t="s">
        <v>2841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296</v>
      </c>
      <c r="F5648" s="77">
        <v>42324</v>
      </c>
      <c r="G5648" s="76" t="s">
        <v>610</v>
      </c>
      <c r="H5648" s="76" t="s">
        <v>2381</v>
      </c>
      <c r="I5648" s="76" t="s">
        <v>2840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637</v>
      </c>
      <c r="F5649" s="77">
        <v>42324</v>
      </c>
      <c r="G5649" s="76"/>
      <c r="H5649" s="76" t="s">
        <v>2839</v>
      </c>
      <c r="I5649" s="76" t="s">
        <v>1516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637</v>
      </c>
      <c r="F5650" s="77">
        <v>42324</v>
      </c>
      <c r="G5650" s="76"/>
      <c r="H5650" s="76"/>
      <c r="I5650" s="76" t="s">
        <v>681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637</v>
      </c>
      <c r="F5651" s="77">
        <v>42324</v>
      </c>
      <c r="G5651" s="76"/>
      <c r="H5651" s="76"/>
      <c r="I5651" s="76" t="s">
        <v>2838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637</v>
      </c>
      <c r="F5652" s="77">
        <v>42324</v>
      </c>
      <c r="G5652" s="76"/>
      <c r="H5652" s="76"/>
      <c r="I5652" s="76" t="s">
        <v>681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637</v>
      </c>
      <c r="F5653" s="77">
        <v>42326</v>
      </c>
      <c r="G5653" s="76" t="s">
        <v>2837</v>
      </c>
      <c r="H5653" s="76" t="s">
        <v>2464</v>
      </c>
      <c r="I5653" s="76" t="s">
        <v>2836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296</v>
      </c>
      <c r="F5654" s="77">
        <v>42331</v>
      </c>
      <c r="G5654" s="76"/>
      <c r="H5654" s="76" t="s">
        <v>2835</v>
      </c>
      <c r="I5654" s="76" t="s">
        <v>2834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296</v>
      </c>
      <c r="F5655" s="77">
        <v>42331</v>
      </c>
      <c r="G5655" s="76"/>
      <c r="H5655" s="76" t="s">
        <v>2353</v>
      </c>
      <c r="I5655" s="76" t="s">
        <v>2416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296</v>
      </c>
      <c r="F5656" s="77">
        <v>42338</v>
      </c>
      <c r="G5656" s="76" t="s">
        <v>610</v>
      </c>
      <c r="H5656" s="76" t="s">
        <v>2381</v>
      </c>
      <c r="I5656" s="76" t="s">
        <v>2833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285</v>
      </c>
      <c r="F5657" s="77">
        <v>42338</v>
      </c>
      <c r="G5657" s="76" t="s">
        <v>434</v>
      </c>
      <c r="H5657" s="76"/>
      <c r="I5657" s="76" t="s">
        <v>433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637</v>
      </c>
      <c r="F5658" s="77">
        <v>42340</v>
      </c>
      <c r="G5658" s="76" t="s">
        <v>2832</v>
      </c>
      <c r="H5658" s="76" t="s">
        <v>2727</v>
      </c>
      <c r="I5658" s="76" t="s">
        <v>2831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296</v>
      </c>
      <c r="F5659" s="77">
        <v>42345</v>
      </c>
      <c r="G5659" s="76"/>
      <c r="H5659" s="76" t="s">
        <v>2295</v>
      </c>
      <c r="I5659" s="76" t="s">
        <v>2413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296</v>
      </c>
      <c r="F5660" s="77">
        <v>42345</v>
      </c>
      <c r="G5660" s="76"/>
      <c r="H5660" s="76" t="s">
        <v>2295</v>
      </c>
      <c r="I5660" s="76" t="s">
        <v>2412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296</v>
      </c>
      <c r="F5661" s="77">
        <v>42348</v>
      </c>
      <c r="G5661" s="76"/>
      <c r="H5661" s="76" t="s">
        <v>2353</v>
      </c>
      <c r="I5661" s="76" t="s">
        <v>2411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296</v>
      </c>
      <c r="F5662" s="77">
        <v>42348</v>
      </c>
      <c r="G5662" s="76"/>
      <c r="H5662" s="76" t="s">
        <v>2295</v>
      </c>
      <c r="I5662" s="76" t="s">
        <v>2410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296</v>
      </c>
      <c r="F5663" s="77">
        <v>42348</v>
      </c>
      <c r="G5663" s="76"/>
      <c r="H5663" s="76" t="s">
        <v>2295</v>
      </c>
      <c r="I5663" s="76" t="s">
        <v>2423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296</v>
      </c>
      <c r="F5664" s="77">
        <v>42348</v>
      </c>
      <c r="G5664" s="76"/>
      <c r="H5664" s="76" t="s">
        <v>2295</v>
      </c>
      <c r="I5664" s="76" t="s">
        <v>2830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296</v>
      </c>
      <c r="F5665" s="77">
        <v>42348</v>
      </c>
      <c r="G5665" s="76"/>
      <c r="H5665" s="76" t="s">
        <v>2295</v>
      </c>
      <c r="I5665" s="76" t="s">
        <v>2423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296</v>
      </c>
      <c r="F5666" s="77">
        <v>42348</v>
      </c>
      <c r="G5666" s="76"/>
      <c r="H5666" s="76" t="s">
        <v>2295</v>
      </c>
      <c r="I5666" s="76" t="s">
        <v>2409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285</v>
      </c>
      <c r="F5667" s="77">
        <v>42354</v>
      </c>
      <c r="G5667" s="76" t="s">
        <v>2829</v>
      </c>
      <c r="H5667" s="76" t="s">
        <v>2497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637</v>
      </c>
      <c r="F5668" s="77">
        <v>42360</v>
      </c>
      <c r="G5668" s="76" t="s">
        <v>2339</v>
      </c>
      <c r="H5668" s="76"/>
      <c r="I5668" s="76" t="s">
        <v>2828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285</v>
      </c>
      <c r="F5669" s="77">
        <v>42369</v>
      </c>
      <c r="G5669" s="76" t="s">
        <v>432</v>
      </c>
      <c r="H5669" s="76"/>
      <c r="I5669" s="76" t="s">
        <v>431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296</v>
      </c>
      <c r="F5670" s="77">
        <v>42376</v>
      </c>
      <c r="G5670" s="76"/>
      <c r="H5670" s="76" t="s">
        <v>2353</v>
      </c>
      <c r="I5670" s="76" t="s">
        <v>2408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296</v>
      </c>
      <c r="F5671" s="77">
        <v>42376</v>
      </c>
      <c r="G5671" s="76"/>
      <c r="H5671" s="76" t="s">
        <v>2353</v>
      </c>
      <c r="I5671" s="76" t="s">
        <v>2407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296</v>
      </c>
      <c r="F5672" s="77">
        <v>42376</v>
      </c>
      <c r="G5672" s="76"/>
      <c r="H5672" s="76" t="s">
        <v>2353</v>
      </c>
      <c r="I5672" s="76" t="s">
        <v>2827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296</v>
      </c>
      <c r="F5673" s="77">
        <v>42376</v>
      </c>
      <c r="G5673" s="76"/>
      <c r="H5673" s="76" t="s">
        <v>2353</v>
      </c>
      <c r="I5673" s="76" t="s">
        <v>2406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637</v>
      </c>
      <c r="F5674" s="77">
        <v>42376</v>
      </c>
      <c r="G5674" s="76" t="s">
        <v>2826</v>
      </c>
      <c r="H5674" s="76" t="s">
        <v>2464</v>
      </c>
      <c r="I5674" s="76" t="s">
        <v>2825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296</v>
      </c>
      <c r="F5675" s="77">
        <v>42394</v>
      </c>
      <c r="G5675" s="76"/>
      <c r="H5675" s="76" t="s">
        <v>2295</v>
      </c>
      <c r="I5675" s="76" t="s">
        <v>2824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296</v>
      </c>
      <c r="F5676" s="77">
        <v>42394</v>
      </c>
      <c r="G5676" s="76"/>
      <c r="H5676" s="76" t="s">
        <v>2295</v>
      </c>
      <c r="I5676" s="76" t="s">
        <v>2823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285</v>
      </c>
      <c r="F5677" s="77">
        <v>42394</v>
      </c>
      <c r="G5677" s="76" t="s">
        <v>2405</v>
      </c>
      <c r="H5677" s="76"/>
      <c r="I5677" s="76" t="s">
        <v>2404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296</v>
      </c>
      <c r="F5678" s="77">
        <v>42397</v>
      </c>
      <c r="G5678" s="76"/>
      <c r="H5678" s="76" t="s">
        <v>2353</v>
      </c>
      <c r="I5678" s="76" t="s">
        <v>2822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637</v>
      </c>
      <c r="F5679" s="77">
        <v>42397</v>
      </c>
      <c r="G5679" s="76"/>
      <c r="H5679" s="76"/>
      <c r="I5679" s="76" t="s">
        <v>2821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637</v>
      </c>
      <c r="F5680" s="77">
        <v>42397</v>
      </c>
      <c r="G5680" s="76"/>
      <c r="H5680" s="76"/>
      <c r="I5680" s="76" t="s">
        <v>857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296</v>
      </c>
      <c r="F5681" s="77">
        <v>42401</v>
      </c>
      <c r="G5681" s="76"/>
      <c r="H5681" s="76" t="s">
        <v>2295</v>
      </c>
      <c r="I5681" s="76" t="s">
        <v>2820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296</v>
      </c>
      <c r="F5682" s="77">
        <v>42401</v>
      </c>
      <c r="G5682" s="76"/>
      <c r="H5682" s="76" t="s">
        <v>2295</v>
      </c>
      <c r="I5682" s="76" t="s">
        <v>2399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296</v>
      </c>
      <c r="F5683" s="77">
        <v>42401</v>
      </c>
      <c r="G5683" s="76"/>
      <c r="H5683" s="76" t="s">
        <v>2295</v>
      </c>
      <c r="I5683" s="76" t="s">
        <v>2398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296</v>
      </c>
      <c r="F5684" s="77">
        <v>42401</v>
      </c>
      <c r="G5684" s="76"/>
      <c r="H5684" s="76" t="s">
        <v>2295</v>
      </c>
      <c r="I5684" s="76" t="s">
        <v>2819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296</v>
      </c>
      <c r="F5685" s="77">
        <v>42401</v>
      </c>
      <c r="G5685" s="76" t="s">
        <v>610</v>
      </c>
      <c r="H5685" s="76" t="s">
        <v>2381</v>
      </c>
      <c r="I5685" s="76" t="s">
        <v>2817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637</v>
      </c>
      <c r="F5686" s="77">
        <v>42403</v>
      </c>
      <c r="G5686" s="76" t="s">
        <v>284</v>
      </c>
      <c r="H5686" s="76"/>
      <c r="I5686" s="76" t="s">
        <v>2818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296</v>
      </c>
      <c r="F5687" s="77">
        <v>42408</v>
      </c>
      <c r="G5687" s="76"/>
      <c r="H5687" s="76" t="s">
        <v>2353</v>
      </c>
      <c r="I5687" s="76" t="s">
        <v>2395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296</v>
      </c>
      <c r="F5688" s="77">
        <v>42409</v>
      </c>
      <c r="G5688" s="76" t="s">
        <v>610</v>
      </c>
      <c r="H5688" s="76" t="s">
        <v>2381</v>
      </c>
      <c r="I5688" s="76" t="s">
        <v>2817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296</v>
      </c>
      <c r="F5689" s="77">
        <v>42416</v>
      </c>
      <c r="G5689" s="76" t="s">
        <v>610</v>
      </c>
      <c r="H5689" s="76" t="s">
        <v>2381</v>
      </c>
      <c r="I5689" s="76" t="s">
        <v>2817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296</v>
      </c>
      <c r="F5690" s="77">
        <v>42422</v>
      </c>
      <c r="G5690" s="76"/>
      <c r="H5690" s="76" t="s">
        <v>2353</v>
      </c>
      <c r="I5690" s="76" t="s">
        <v>2393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296</v>
      </c>
      <c r="F5691" s="77">
        <v>42422</v>
      </c>
      <c r="G5691" s="76"/>
      <c r="H5691" s="76" t="s">
        <v>2392</v>
      </c>
      <c r="I5691" s="76" t="s">
        <v>2391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446</v>
      </c>
      <c r="F5692" s="77">
        <v>42423</v>
      </c>
      <c r="G5692" s="76"/>
      <c r="H5692" s="76" t="s">
        <v>2425</v>
      </c>
      <c r="I5692" s="76" t="s">
        <v>2816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637</v>
      </c>
      <c r="F5693" s="77">
        <v>42425</v>
      </c>
      <c r="G5693" s="76" t="s">
        <v>2815</v>
      </c>
      <c r="H5693" s="76" t="s">
        <v>2746</v>
      </c>
      <c r="I5693" s="76" t="s">
        <v>2814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285</v>
      </c>
      <c r="F5694" s="77">
        <v>42429</v>
      </c>
      <c r="G5694" s="76" t="s">
        <v>427</v>
      </c>
      <c r="H5694" s="76"/>
      <c r="I5694" s="76" t="s">
        <v>394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296</v>
      </c>
      <c r="F5695" s="77">
        <v>42445</v>
      </c>
      <c r="G5695" s="76" t="s">
        <v>610</v>
      </c>
      <c r="H5695" s="76" t="s">
        <v>2381</v>
      </c>
      <c r="I5695" s="76" t="s">
        <v>2387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296</v>
      </c>
      <c r="F5696" s="77">
        <v>42446</v>
      </c>
      <c r="G5696" s="76"/>
      <c r="H5696" s="76" t="s">
        <v>323</v>
      </c>
      <c r="I5696" s="76" t="s">
        <v>562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296</v>
      </c>
      <c r="F5697" s="77">
        <v>42446</v>
      </c>
      <c r="G5697" s="76"/>
      <c r="H5697" s="76" t="s">
        <v>2353</v>
      </c>
      <c r="I5697" s="76" t="s">
        <v>2388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637</v>
      </c>
      <c r="F5698" s="77">
        <v>42452</v>
      </c>
      <c r="G5698" s="76" t="s">
        <v>2813</v>
      </c>
      <c r="H5698" s="76"/>
      <c r="I5698" s="76" t="s">
        <v>2812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296</v>
      </c>
      <c r="F5699" s="77">
        <v>42457</v>
      </c>
      <c r="G5699" s="76" t="s">
        <v>610</v>
      </c>
      <c r="H5699" s="76" t="s">
        <v>2381</v>
      </c>
      <c r="I5699" s="76" t="s">
        <v>2387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285</v>
      </c>
      <c r="F5700" s="77">
        <v>42460</v>
      </c>
      <c r="G5700" s="76" t="s">
        <v>426</v>
      </c>
      <c r="H5700" s="76"/>
      <c r="I5700" s="76" t="s">
        <v>425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296</v>
      </c>
      <c r="F5701" s="77">
        <v>42464</v>
      </c>
      <c r="G5701" s="76" t="s">
        <v>610</v>
      </c>
      <c r="H5701" s="76" t="s">
        <v>2381</v>
      </c>
      <c r="I5701" s="76" t="s">
        <v>2386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296</v>
      </c>
      <c r="F5702" s="77">
        <v>42467</v>
      </c>
      <c r="G5702" s="76"/>
      <c r="H5702" s="76" t="s">
        <v>2811</v>
      </c>
      <c r="I5702" s="76" t="s">
        <v>2810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296</v>
      </c>
      <c r="F5703" s="77">
        <v>42467</v>
      </c>
      <c r="G5703" s="76"/>
      <c r="H5703" s="76" t="s">
        <v>2295</v>
      </c>
      <c r="I5703" s="76" t="s">
        <v>2385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296</v>
      </c>
      <c r="F5704" s="77">
        <v>42467</v>
      </c>
      <c r="G5704" s="76"/>
      <c r="H5704" s="76" t="s">
        <v>2295</v>
      </c>
      <c r="I5704" s="76" t="s">
        <v>2809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296</v>
      </c>
      <c r="F5705" s="77">
        <v>42471</v>
      </c>
      <c r="G5705" s="76"/>
      <c r="H5705" s="76" t="s">
        <v>2808</v>
      </c>
      <c r="I5705" s="76" t="s">
        <v>2807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296</v>
      </c>
      <c r="F5706" s="77">
        <v>42471</v>
      </c>
      <c r="G5706" s="76"/>
      <c r="H5706" s="76" t="s">
        <v>2353</v>
      </c>
      <c r="I5706" s="76" t="s">
        <v>2383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637</v>
      </c>
      <c r="F5707" s="77">
        <v>42471</v>
      </c>
      <c r="G5707" s="76"/>
      <c r="H5707" s="76" t="s">
        <v>2806</v>
      </c>
      <c r="I5707" s="76" t="s">
        <v>2389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637</v>
      </c>
      <c r="F5708" s="77">
        <v>42471</v>
      </c>
      <c r="G5708" s="76"/>
      <c r="H5708" s="76"/>
      <c r="I5708" s="76" t="s">
        <v>681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296</v>
      </c>
      <c r="F5709" s="77">
        <v>42478</v>
      </c>
      <c r="G5709" s="76" t="s">
        <v>610</v>
      </c>
      <c r="H5709" s="76" t="s">
        <v>2381</v>
      </c>
      <c r="I5709" s="76" t="s">
        <v>2380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296</v>
      </c>
      <c r="F5710" s="77">
        <v>42485</v>
      </c>
      <c r="G5710" s="76" t="s">
        <v>610</v>
      </c>
      <c r="H5710" s="76" t="s">
        <v>2381</v>
      </c>
      <c r="I5710" s="76" t="s">
        <v>2801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285</v>
      </c>
      <c r="F5711" s="77">
        <v>42490</v>
      </c>
      <c r="G5711" s="76" t="s">
        <v>423</v>
      </c>
      <c r="H5711" s="76"/>
      <c r="I5711" s="76" t="s">
        <v>422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296</v>
      </c>
      <c r="F5712" s="77">
        <v>42492</v>
      </c>
      <c r="G5712" s="76"/>
      <c r="H5712" s="76" t="s">
        <v>2295</v>
      </c>
      <c r="I5712" s="76" t="s">
        <v>2805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296</v>
      </c>
      <c r="F5713" s="77">
        <v>42492</v>
      </c>
      <c r="G5713" s="76" t="s">
        <v>610</v>
      </c>
      <c r="H5713" s="76" t="s">
        <v>2381</v>
      </c>
      <c r="I5713" s="76" t="s">
        <v>2801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296</v>
      </c>
      <c r="F5714" s="77">
        <v>42495</v>
      </c>
      <c r="G5714" s="76"/>
      <c r="H5714" s="76" t="s">
        <v>2353</v>
      </c>
      <c r="I5714" s="76" t="s">
        <v>2378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296</v>
      </c>
      <c r="F5715" s="77">
        <v>42495</v>
      </c>
      <c r="G5715" s="76"/>
      <c r="H5715" s="76" t="s">
        <v>2353</v>
      </c>
      <c r="I5715" s="76" t="s">
        <v>2804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637</v>
      </c>
      <c r="F5716" s="77">
        <v>42496</v>
      </c>
      <c r="G5716" s="76"/>
      <c r="H5716" s="76" t="s">
        <v>2803</v>
      </c>
      <c r="I5716" s="76" t="s">
        <v>2802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637</v>
      </c>
      <c r="F5717" s="77">
        <v>42496</v>
      </c>
      <c r="G5717" s="76"/>
      <c r="H5717" s="76"/>
      <c r="I5717" s="76" t="s">
        <v>681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296</v>
      </c>
      <c r="F5718" s="77">
        <v>42499</v>
      </c>
      <c r="G5718" s="76" t="s">
        <v>610</v>
      </c>
      <c r="H5718" s="76" t="s">
        <v>2381</v>
      </c>
      <c r="I5718" s="76" t="s">
        <v>2801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637</v>
      </c>
      <c r="F5719" s="77">
        <v>42499</v>
      </c>
      <c r="G5719" s="76"/>
      <c r="H5719" s="76" t="s">
        <v>2800</v>
      </c>
      <c r="I5719" s="76" t="s">
        <v>2799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637</v>
      </c>
      <c r="F5720" s="77">
        <v>42499</v>
      </c>
      <c r="G5720" s="76"/>
      <c r="H5720" s="76"/>
      <c r="I5720" s="76" t="s">
        <v>681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637</v>
      </c>
      <c r="F5721" s="77">
        <v>42501</v>
      </c>
      <c r="G5721" s="76" t="s">
        <v>2798</v>
      </c>
      <c r="H5721" s="76"/>
      <c r="I5721" s="76" t="s">
        <v>2797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637</v>
      </c>
      <c r="F5722" s="77">
        <v>42509</v>
      </c>
      <c r="G5722" s="76"/>
      <c r="H5722" s="76" t="s">
        <v>1211</v>
      </c>
      <c r="I5722" s="76" t="s">
        <v>2389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637</v>
      </c>
      <c r="F5723" s="77">
        <v>42509</v>
      </c>
      <c r="G5723" s="76"/>
      <c r="H5723" s="76"/>
      <c r="I5723" s="76" t="s">
        <v>681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296</v>
      </c>
      <c r="F5724" s="77">
        <v>42513</v>
      </c>
      <c r="G5724" s="76"/>
      <c r="H5724" s="76" t="s">
        <v>2295</v>
      </c>
      <c r="I5724" s="76" t="s">
        <v>2796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446</v>
      </c>
      <c r="F5725" s="77">
        <v>42516</v>
      </c>
      <c r="G5725" s="76"/>
      <c r="H5725" s="76" t="s">
        <v>2795</v>
      </c>
      <c r="I5725" s="76" t="s">
        <v>2794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285</v>
      </c>
      <c r="F5726" s="77">
        <v>42521</v>
      </c>
      <c r="G5726" s="76" t="s">
        <v>420</v>
      </c>
      <c r="H5726" s="76"/>
      <c r="I5726" s="76" t="s">
        <v>419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296</v>
      </c>
      <c r="F5727" s="77">
        <v>42522</v>
      </c>
      <c r="G5727" s="76"/>
      <c r="H5727" s="76" t="s">
        <v>2295</v>
      </c>
      <c r="I5727" s="76" t="s">
        <v>2793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296</v>
      </c>
      <c r="F5728" s="77">
        <v>42527</v>
      </c>
      <c r="G5728" s="76" t="s">
        <v>610</v>
      </c>
      <c r="H5728" s="76" t="s">
        <v>2381</v>
      </c>
      <c r="I5728" s="76" t="s">
        <v>2756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296</v>
      </c>
      <c r="F5729" s="77">
        <v>42534</v>
      </c>
      <c r="G5729" s="76"/>
      <c r="H5729" s="76" t="s">
        <v>2353</v>
      </c>
      <c r="I5729" s="76" t="s">
        <v>2375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637</v>
      </c>
      <c r="F5730" s="77">
        <v>42534</v>
      </c>
      <c r="G5730" s="76"/>
      <c r="H5730" s="76" t="s">
        <v>2792</v>
      </c>
      <c r="I5730" s="76" t="s">
        <v>2389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637</v>
      </c>
      <c r="F5731" s="77">
        <v>42534</v>
      </c>
      <c r="G5731" s="76"/>
      <c r="H5731" s="76"/>
      <c r="I5731" s="76" t="s">
        <v>681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296</v>
      </c>
      <c r="F5732" s="77">
        <v>42548</v>
      </c>
      <c r="G5732" s="76"/>
      <c r="H5732" s="76" t="s">
        <v>2295</v>
      </c>
      <c r="I5732" s="76" t="s">
        <v>2791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296</v>
      </c>
      <c r="F5733" s="77">
        <v>42548</v>
      </c>
      <c r="G5733" s="76"/>
      <c r="H5733" s="76" t="s">
        <v>2295</v>
      </c>
      <c r="I5733" s="76" t="s">
        <v>2790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285</v>
      </c>
      <c r="F5734" s="77">
        <v>42551</v>
      </c>
      <c r="G5734" s="76" t="s">
        <v>418</v>
      </c>
      <c r="H5734" s="76"/>
      <c r="I5734" s="76" t="s">
        <v>417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296</v>
      </c>
      <c r="F5735" s="77">
        <v>42558</v>
      </c>
      <c r="G5735" s="76"/>
      <c r="H5735" s="76" t="s">
        <v>2353</v>
      </c>
      <c r="I5735" s="76" t="s">
        <v>2373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637</v>
      </c>
      <c r="F5736" s="77">
        <v>42558</v>
      </c>
      <c r="G5736" s="76" t="s">
        <v>807</v>
      </c>
      <c r="H5736" s="76"/>
      <c r="I5736" s="76" t="s">
        <v>2789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637</v>
      </c>
      <c r="F5737" s="77">
        <v>42558</v>
      </c>
      <c r="G5737" s="76" t="s">
        <v>2788</v>
      </c>
      <c r="H5737" s="76"/>
      <c r="I5737" s="76" t="s">
        <v>2787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296</v>
      </c>
      <c r="F5738" s="77">
        <v>42579</v>
      </c>
      <c r="G5738" s="76"/>
      <c r="H5738" s="76" t="s">
        <v>2320</v>
      </c>
      <c r="I5738" s="76" t="s">
        <v>2369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296</v>
      </c>
      <c r="F5739" s="77">
        <v>42579</v>
      </c>
      <c r="G5739" s="76"/>
      <c r="H5739" s="76" t="s">
        <v>2295</v>
      </c>
      <c r="I5739" s="76" t="s">
        <v>2368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296</v>
      </c>
      <c r="F5740" s="77">
        <v>42579</v>
      </c>
      <c r="G5740" s="76"/>
      <c r="H5740" s="76" t="s">
        <v>2295</v>
      </c>
      <c r="I5740" s="76" t="s">
        <v>2786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296</v>
      </c>
      <c r="F5741" s="77">
        <v>42579</v>
      </c>
      <c r="G5741" s="76"/>
      <c r="H5741" s="76" t="s">
        <v>2295</v>
      </c>
      <c r="I5741" s="76" t="s">
        <v>2785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285</v>
      </c>
      <c r="F5742" s="77">
        <v>42582</v>
      </c>
      <c r="G5742" s="76" t="s">
        <v>415</v>
      </c>
      <c r="H5742" s="76"/>
      <c r="I5742" s="76" t="s">
        <v>414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637</v>
      </c>
      <c r="F5743" s="77">
        <v>42586</v>
      </c>
      <c r="G5743" s="76" t="s">
        <v>2784</v>
      </c>
      <c r="H5743" s="76" t="s">
        <v>2464</v>
      </c>
      <c r="I5743" s="76" t="s">
        <v>2783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296</v>
      </c>
      <c r="F5744" s="77">
        <v>42590</v>
      </c>
      <c r="G5744" s="76"/>
      <c r="H5744" s="76" t="s">
        <v>2353</v>
      </c>
      <c r="I5744" s="76" t="s">
        <v>2782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296</v>
      </c>
      <c r="F5745" s="77">
        <v>42590</v>
      </c>
      <c r="G5745" s="76"/>
      <c r="H5745" s="76" t="s">
        <v>2353</v>
      </c>
      <c r="I5745" s="76" t="s">
        <v>2781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285</v>
      </c>
      <c r="F5746" s="77">
        <v>42593</v>
      </c>
      <c r="G5746" s="76" t="s">
        <v>2780</v>
      </c>
      <c r="H5746" s="76" t="s">
        <v>2683</v>
      </c>
      <c r="I5746" s="76" t="s">
        <v>2779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296</v>
      </c>
      <c r="F5747" s="77">
        <v>42597</v>
      </c>
      <c r="G5747" s="76"/>
      <c r="H5747" s="76" t="s">
        <v>2295</v>
      </c>
      <c r="I5747" s="76" t="s">
        <v>2778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285</v>
      </c>
      <c r="F5748" s="77">
        <v>42597</v>
      </c>
      <c r="G5748" s="76" t="s">
        <v>2367</v>
      </c>
      <c r="H5748" s="76"/>
      <c r="I5748" s="76" t="s">
        <v>2366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296</v>
      </c>
      <c r="F5749" s="77">
        <v>42604</v>
      </c>
      <c r="G5749" s="76"/>
      <c r="H5749" s="76" t="s">
        <v>323</v>
      </c>
      <c r="I5749" s="76" t="s">
        <v>2777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296</v>
      </c>
      <c r="F5750" s="77">
        <v>42604</v>
      </c>
      <c r="G5750" s="76"/>
      <c r="H5750" s="76" t="s">
        <v>2353</v>
      </c>
      <c r="I5750" s="76" t="s">
        <v>2365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296</v>
      </c>
      <c r="F5751" s="77">
        <v>42604</v>
      </c>
      <c r="G5751" s="76"/>
      <c r="H5751" s="76" t="s">
        <v>2353</v>
      </c>
      <c r="I5751" s="76" t="s">
        <v>2776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296</v>
      </c>
      <c r="F5752" s="77">
        <v>42604</v>
      </c>
      <c r="G5752" s="76"/>
      <c r="H5752" s="76" t="s">
        <v>2353</v>
      </c>
      <c r="I5752" s="76" t="s">
        <v>2775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285</v>
      </c>
      <c r="F5753" s="77">
        <v>42613</v>
      </c>
      <c r="G5753" s="76" t="s">
        <v>413</v>
      </c>
      <c r="H5753" s="76"/>
      <c r="I5753" s="76" t="s">
        <v>412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296</v>
      </c>
      <c r="F5754" s="77">
        <v>42621</v>
      </c>
      <c r="G5754" s="76"/>
      <c r="H5754" s="76" t="s">
        <v>2353</v>
      </c>
      <c r="I5754" s="76" t="s">
        <v>2362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637</v>
      </c>
      <c r="F5755" s="77">
        <v>42641</v>
      </c>
      <c r="G5755" s="76" t="s">
        <v>2774</v>
      </c>
      <c r="H5755" s="76" t="s">
        <v>2746</v>
      </c>
      <c r="I5755" s="76" t="s">
        <v>637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285</v>
      </c>
      <c r="F5756" s="77">
        <v>42643</v>
      </c>
      <c r="G5756" s="76" t="s">
        <v>409</v>
      </c>
      <c r="H5756" s="76"/>
      <c r="I5756" s="76" t="s">
        <v>408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296</v>
      </c>
      <c r="F5757" s="77">
        <v>42646</v>
      </c>
      <c r="G5757" s="76"/>
      <c r="H5757" s="76" t="s">
        <v>2295</v>
      </c>
      <c r="I5757" s="76" t="s">
        <v>2773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296</v>
      </c>
      <c r="F5758" s="77">
        <v>42654</v>
      </c>
      <c r="G5758" s="76"/>
      <c r="H5758" s="76" t="s">
        <v>2353</v>
      </c>
      <c r="I5758" s="76" t="s">
        <v>2360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296</v>
      </c>
      <c r="F5759" s="77">
        <v>42654</v>
      </c>
      <c r="G5759" s="76"/>
      <c r="H5759" s="76" t="s">
        <v>2320</v>
      </c>
      <c r="I5759" s="76" t="s">
        <v>2772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296</v>
      </c>
      <c r="F5760" s="77">
        <v>42654</v>
      </c>
      <c r="G5760" s="76"/>
      <c r="H5760" s="76" t="s">
        <v>2737</v>
      </c>
      <c r="I5760" s="76" t="s">
        <v>2771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637</v>
      </c>
      <c r="F5761" s="77">
        <v>42656</v>
      </c>
      <c r="G5761" s="76"/>
      <c r="H5761" s="76" t="s">
        <v>2770</v>
      </c>
      <c r="I5761" s="76" t="s">
        <v>2389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637</v>
      </c>
      <c r="F5762" s="77">
        <v>42656</v>
      </c>
      <c r="G5762" s="76"/>
      <c r="H5762" s="76"/>
      <c r="I5762" s="76" t="s">
        <v>681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637</v>
      </c>
      <c r="F5763" s="77">
        <v>42662</v>
      </c>
      <c r="G5763" s="76" t="s">
        <v>2769</v>
      </c>
      <c r="H5763" s="76" t="s">
        <v>2746</v>
      </c>
      <c r="I5763" s="76" t="s">
        <v>2768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285</v>
      </c>
      <c r="F5764" s="77">
        <v>42662</v>
      </c>
      <c r="G5764" s="76" t="s">
        <v>2767</v>
      </c>
      <c r="H5764" s="76"/>
      <c r="I5764" s="76" t="s">
        <v>2766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296</v>
      </c>
      <c r="F5765" s="77">
        <v>42663</v>
      </c>
      <c r="G5765" s="76"/>
      <c r="H5765" s="76" t="s">
        <v>2353</v>
      </c>
      <c r="I5765" s="76" t="s">
        <v>2765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296</v>
      </c>
      <c r="F5766" s="77">
        <v>42663</v>
      </c>
      <c r="G5766" s="76"/>
      <c r="H5766" s="76" t="s">
        <v>2353</v>
      </c>
      <c r="I5766" s="76" t="s">
        <v>2764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296</v>
      </c>
      <c r="F5767" s="77">
        <v>42667</v>
      </c>
      <c r="G5767" s="76"/>
      <c r="H5767" s="76" t="s">
        <v>2329</v>
      </c>
      <c r="I5767" s="76" t="s">
        <v>2355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296</v>
      </c>
      <c r="F5768" s="77">
        <v>42667</v>
      </c>
      <c r="G5768" s="76"/>
      <c r="H5768" s="76" t="s">
        <v>2329</v>
      </c>
      <c r="I5768" s="76" t="s">
        <v>2354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285</v>
      </c>
      <c r="F5769" s="77">
        <v>42675</v>
      </c>
      <c r="G5769" s="76" t="s">
        <v>406</v>
      </c>
      <c r="H5769" s="76"/>
      <c r="I5769" s="76" t="s">
        <v>405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296</v>
      </c>
      <c r="F5770" s="77">
        <v>42684</v>
      </c>
      <c r="G5770" s="76"/>
      <c r="H5770" s="76" t="s">
        <v>2329</v>
      </c>
      <c r="I5770" s="76" t="s">
        <v>2351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296</v>
      </c>
      <c r="F5771" s="77">
        <v>42684</v>
      </c>
      <c r="G5771" s="76"/>
      <c r="H5771" s="76" t="s">
        <v>2329</v>
      </c>
      <c r="I5771" s="76" t="s">
        <v>2350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296</v>
      </c>
      <c r="F5772" s="77">
        <v>42684</v>
      </c>
      <c r="G5772" s="76"/>
      <c r="H5772" s="76" t="s">
        <v>2329</v>
      </c>
      <c r="I5772" s="76" t="s">
        <v>2349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285</v>
      </c>
      <c r="F5773" s="77">
        <v>42684</v>
      </c>
      <c r="G5773" s="76" t="s">
        <v>2763</v>
      </c>
      <c r="H5773" s="76" t="s">
        <v>2683</v>
      </c>
      <c r="I5773" s="76" t="s">
        <v>2762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296</v>
      </c>
      <c r="F5774" s="77">
        <v>42691</v>
      </c>
      <c r="G5774" s="76"/>
      <c r="H5774" s="76" t="s">
        <v>2329</v>
      </c>
      <c r="I5774" s="76" t="s">
        <v>2761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296</v>
      </c>
      <c r="F5775" s="77">
        <v>42691</v>
      </c>
      <c r="G5775" s="76"/>
      <c r="H5775" s="76" t="s">
        <v>2329</v>
      </c>
      <c r="I5775" s="76" t="s">
        <v>2348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285</v>
      </c>
      <c r="F5776" s="77">
        <v>42704</v>
      </c>
      <c r="G5776" s="76" t="s">
        <v>807</v>
      </c>
      <c r="H5776" s="76"/>
      <c r="I5776" s="76" t="s">
        <v>806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296</v>
      </c>
      <c r="F5777" s="77">
        <v>42705</v>
      </c>
      <c r="G5777" s="76"/>
      <c r="H5777" s="76" t="s">
        <v>2329</v>
      </c>
      <c r="I5777" s="76" t="s">
        <v>2347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285</v>
      </c>
      <c r="F5778" s="77">
        <v>42711</v>
      </c>
      <c r="G5778" s="76" t="s">
        <v>2346</v>
      </c>
      <c r="H5778" s="76"/>
      <c r="I5778" s="76" t="s">
        <v>2345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296</v>
      </c>
      <c r="F5779" s="77">
        <v>42716</v>
      </c>
      <c r="G5779" s="76"/>
      <c r="H5779" s="76" t="s">
        <v>2329</v>
      </c>
      <c r="I5779" s="76" t="s">
        <v>2760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296</v>
      </c>
      <c r="F5780" s="77">
        <v>42716</v>
      </c>
      <c r="G5780" s="76" t="s">
        <v>610</v>
      </c>
      <c r="H5780" s="76" t="s">
        <v>2381</v>
      </c>
      <c r="I5780" s="76" t="s">
        <v>2759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637</v>
      </c>
      <c r="F5781" s="77">
        <v>42718</v>
      </c>
      <c r="G5781" s="76" t="s">
        <v>2758</v>
      </c>
      <c r="H5781" s="76" t="s">
        <v>2746</v>
      </c>
      <c r="I5781" s="76" t="s">
        <v>2757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296</v>
      </c>
      <c r="F5782" s="77">
        <v>42731</v>
      </c>
      <c r="G5782" s="76"/>
      <c r="H5782" s="76" t="s">
        <v>2329</v>
      </c>
      <c r="I5782" s="76" t="s">
        <v>2344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296</v>
      </c>
      <c r="F5783" s="77">
        <v>42731</v>
      </c>
      <c r="G5783" s="76"/>
      <c r="H5783" s="76" t="s">
        <v>2329</v>
      </c>
      <c r="I5783" s="76" t="s">
        <v>2343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296</v>
      </c>
      <c r="F5784" s="77">
        <v>42731</v>
      </c>
      <c r="G5784" s="76"/>
      <c r="H5784" s="76" t="s">
        <v>2295</v>
      </c>
      <c r="I5784" s="76" t="s">
        <v>463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296</v>
      </c>
      <c r="F5785" s="77">
        <v>42733</v>
      </c>
      <c r="G5785" s="76" t="s">
        <v>610</v>
      </c>
      <c r="H5785" s="76" t="s">
        <v>2381</v>
      </c>
      <c r="I5785" s="76" t="s">
        <v>2756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285</v>
      </c>
      <c r="F5786" s="77">
        <v>42735</v>
      </c>
      <c r="G5786" s="76" t="s">
        <v>2339</v>
      </c>
      <c r="H5786" s="76"/>
      <c r="I5786" s="76" t="s">
        <v>2340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285</v>
      </c>
      <c r="F5787" s="77">
        <v>42735</v>
      </c>
      <c r="G5787" s="76" t="s">
        <v>402</v>
      </c>
      <c r="H5787" s="76"/>
      <c r="I5787" s="76" t="s">
        <v>401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285</v>
      </c>
      <c r="F5788" s="77">
        <v>42735</v>
      </c>
      <c r="G5788" s="76" t="s">
        <v>2755</v>
      </c>
      <c r="H5788" s="76"/>
      <c r="I5788" s="76" t="s">
        <v>2754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296</v>
      </c>
      <c r="F5789" s="77">
        <v>42740</v>
      </c>
      <c r="G5789" s="76"/>
      <c r="H5789" s="76" t="s">
        <v>2329</v>
      </c>
      <c r="I5789" s="76" t="s">
        <v>2337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637</v>
      </c>
      <c r="F5790" s="77">
        <v>42752</v>
      </c>
      <c r="G5790" s="76"/>
      <c r="H5790" s="76"/>
      <c r="I5790" s="76" t="s">
        <v>2336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637</v>
      </c>
      <c r="F5791" s="77">
        <v>42752</v>
      </c>
      <c r="G5791" s="76"/>
      <c r="H5791" s="76"/>
      <c r="I5791" s="76" t="s">
        <v>857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637</v>
      </c>
      <c r="F5792" s="77">
        <v>42757</v>
      </c>
      <c r="G5792" s="76"/>
      <c r="H5792" s="76"/>
      <c r="I5792" s="76" t="s">
        <v>2336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637</v>
      </c>
      <c r="F5793" s="77">
        <v>42757</v>
      </c>
      <c r="G5793" s="76"/>
      <c r="H5793" s="76"/>
      <c r="I5793" s="76" t="s">
        <v>1173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285</v>
      </c>
      <c r="F5794" s="77">
        <v>42759</v>
      </c>
      <c r="G5794" s="76" t="s">
        <v>2335</v>
      </c>
      <c r="H5794" s="76"/>
      <c r="I5794" s="76" t="s">
        <v>2753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637</v>
      </c>
      <c r="F5795" s="77">
        <v>42760</v>
      </c>
      <c r="G5795" s="76" t="s">
        <v>2333</v>
      </c>
      <c r="H5795" s="76" t="s">
        <v>2317</v>
      </c>
      <c r="I5795" s="76" t="s">
        <v>2331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637</v>
      </c>
      <c r="F5796" s="77">
        <v>42760</v>
      </c>
      <c r="G5796" s="76" t="s">
        <v>2332</v>
      </c>
      <c r="H5796" s="76" t="s">
        <v>2317</v>
      </c>
      <c r="I5796" s="76" t="s">
        <v>2331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285</v>
      </c>
      <c r="F5797" s="77">
        <v>42766</v>
      </c>
      <c r="G5797" s="76" t="s">
        <v>398</v>
      </c>
      <c r="H5797" s="76"/>
      <c r="I5797" s="76" t="s">
        <v>397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285</v>
      </c>
      <c r="F5798" s="77">
        <v>42767</v>
      </c>
      <c r="G5798" s="76" t="s">
        <v>284</v>
      </c>
      <c r="H5798" s="76"/>
      <c r="I5798" s="76" t="s">
        <v>283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285</v>
      </c>
      <c r="F5799" s="77">
        <v>42774</v>
      </c>
      <c r="G5799" s="76" t="s">
        <v>2752</v>
      </c>
      <c r="H5799" s="76" t="s">
        <v>2497</v>
      </c>
      <c r="I5799" s="76" t="s">
        <v>2751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637</v>
      </c>
      <c r="F5800" s="77">
        <v>42774</v>
      </c>
      <c r="G5800" s="76" t="s">
        <v>2750</v>
      </c>
      <c r="H5800" s="76" t="s">
        <v>2317</v>
      </c>
      <c r="I5800" s="76" t="s">
        <v>2323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285</v>
      </c>
      <c r="F5801" s="77">
        <v>42781</v>
      </c>
      <c r="G5801" s="76" t="s">
        <v>2749</v>
      </c>
      <c r="H5801" s="76" t="s">
        <v>2683</v>
      </c>
      <c r="I5801" s="76" t="s">
        <v>2748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637</v>
      </c>
      <c r="F5802" s="77">
        <v>42781</v>
      </c>
      <c r="G5802" s="76" t="s">
        <v>2747</v>
      </c>
      <c r="H5802" s="76" t="s">
        <v>2746</v>
      </c>
      <c r="I5802" s="76" t="s">
        <v>2745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296</v>
      </c>
      <c r="F5803" s="77">
        <v>42787</v>
      </c>
      <c r="G5803" s="76"/>
      <c r="H5803" s="76" t="s">
        <v>2329</v>
      </c>
      <c r="I5803" s="76" t="s">
        <v>2744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637</v>
      </c>
      <c r="F5804" s="77">
        <v>42788</v>
      </c>
      <c r="G5804" s="76" t="s">
        <v>2327</v>
      </c>
      <c r="H5804" s="76" t="s">
        <v>2317</v>
      </c>
      <c r="I5804" s="76" t="s">
        <v>2323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276</v>
      </c>
      <c r="F5805" s="77">
        <v>42794</v>
      </c>
      <c r="G5805" s="76"/>
      <c r="H5805" s="76" t="s">
        <v>2295</v>
      </c>
      <c r="I5805" s="76" t="s">
        <v>2743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637</v>
      </c>
      <c r="F5806" s="77">
        <v>42809</v>
      </c>
      <c r="G5806" s="76" t="s">
        <v>2742</v>
      </c>
      <c r="H5806" s="76" t="s">
        <v>2317</v>
      </c>
      <c r="I5806" s="76" t="s">
        <v>2323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637</v>
      </c>
      <c r="F5807" s="77">
        <v>42816</v>
      </c>
      <c r="G5807" s="76" t="s">
        <v>2326</v>
      </c>
      <c r="H5807" s="76" t="s">
        <v>2317</v>
      </c>
      <c r="I5807" s="76" t="s">
        <v>2323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337</v>
      </c>
      <c r="F5808" s="77">
        <v>42825</v>
      </c>
      <c r="G5808" s="76" t="s">
        <v>2740</v>
      </c>
      <c r="H5808" s="76" t="s">
        <v>347</v>
      </c>
      <c r="I5808" s="76" t="s">
        <v>2741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337</v>
      </c>
      <c r="F5809" s="77">
        <v>42825</v>
      </c>
      <c r="G5809" s="76" t="s">
        <v>2740</v>
      </c>
      <c r="H5809" s="76" t="s">
        <v>347</v>
      </c>
      <c r="I5809" s="76" t="s">
        <v>2739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285</v>
      </c>
      <c r="F5810" s="77">
        <v>42825</v>
      </c>
      <c r="G5810" s="76" t="s">
        <v>391</v>
      </c>
      <c r="H5810" s="76"/>
      <c r="I5810" s="76" t="s">
        <v>390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276</v>
      </c>
      <c r="F5811" s="77">
        <v>42833</v>
      </c>
      <c r="G5811" s="76"/>
      <c r="H5811" s="76" t="s">
        <v>2295</v>
      </c>
      <c r="I5811" s="76" t="s">
        <v>2738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276</v>
      </c>
      <c r="F5812" s="77">
        <v>42835</v>
      </c>
      <c r="G5812" s="76"/>
      <c r="H5812" s="76" t="s">
        <v>2737</v>
      </c>
      <c r="I5812" s="76" t="s">
        <v>1214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276</v>
      </c>
      <c r="F5813" s="77">
        <v>42843</v>
      </c>
      <c r="G5813" s="76"/>
      <c r="H5813" s="76" t="s">
        <v>2720</v>
      </c>
      <c r="I5813" s="76" t="s">
        <v>2732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637</v>
      </c>
      <c r="F5814" s="77">
        <v>42851</v>
      </c>
      <c r="G5814" s="76" t="s">
        <v>2736</v>
      </c>
      <c r="H5814" s="76"/>
      <c r="I5814" s="76" t="s">
        <v>2735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637</v>
      </c>
      <c r="F5815" s="77">
        <v>42851</v>
      </c>
      <c r="G5815" s="76" t="s">
        <v>2325</v>
      </c>
      <c r="H5815" s="76" t="s">
        <v>2317</v>
      </c>
      <c r="I5815" s="76" t="s">
        <v>2323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637</v>
      </c>
      <c r="F5816" s="77">
        <v>42851</v>
      </c>
      <c r="G5816" s="76" t="s">
        <v>2324</v>
      </c>
      <c r="H5816" s="76" t="s">
        <v>2317</v>
      </c>
      <c r="I5816" s="76" t="s">
        <v>2323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446</v>
      </c>
      <c r="F5817" s="77">
        <v>42851</v>
      </c>
      <c r="G5817" s="76"/>
      <c r="H5817" s="76" t="s">
        <v>2734</v>
      </c>
      <c r="I5817" s="76" t="s">
        <v>2733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285</v>
      </c>
      <c r="F5818" s="77">
        <v>42855</v>
      </c>
      <c r="G5818" s="76" t="s">
        <v>388</v>
      </c>
      <c r="H5818" s="76"/>
      <c r="I5818" s="76" t="s">
        <v>387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637</v>
      </c>
      <c r="F5819" s="77">
        <v>42866</v>
      </c>
      <c r="G5819" s="76" t="s">
        <v>2322</v>
      </c>
      <c r="H5819" s="76" t="s">
        <v>2317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637</v>
      </c>
      <c r="F5820" s="77">
        <v>42866</v>
      </c>
      <c r="G5820" s="76" t="s">
        <v>2321</v>
      </c>
      <c r="H5820" s="76" t="s">
        <v>2317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276</v>
      </c>
      <c r="F5821" s="77">
        <v>42870</v>
      </c>
      <c r="G5821" s="76"/>
      <c r="H5821" s="76" t="s">
        <v>2720</v>
      </c>
      <c r="I5821" s="76" t="s">
        <v>2732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637</v>
      </c>
      <c r="F5822" s="77">
        <v>42886</v>
      </c>
      <c r="G5822" s="76" t="s">
        <v>2731</v>
      </c>
      <c r="H5822" s="76"/>
      <c r="I5822" s="76" t="s">
        <v>2730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285</v>
      </c>
      <c r="F5823" s="77">
        <v>42886</v>
      </c>
      <c r="G5823" s="76" t="s">
        <v>2729</v>
      </c>
      <c r="H5823" s="76" t="s">
        <v>2683</v>
      </c>
      <c r="I5823" s="76" t="s">
        <v>2728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285</v>
      </c>
      <c r="F5824" s="77">
        <v>42886</v>
      </c>
      <c r="G5824" s="76" t="s">
        <v>680</v>
      </c>
      <c r="H5824" s="76"/>
      <c r="I5824" s="76" t="s">
        <v>679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276</v>
      </c>
      <c r="F5825" s="77">
        <v>42887</v>
      </c>
      <c r="G5825" s="76"/>
      <c r="H5825" s="76" t="s">
        <v>2727</v>
      </c>
      <c r="I5825" s="76" t="s">
        <v>2726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637</v>
      </c>
      <c r="F5826" s="77">
        <v>42906</v>
      </c>
      <c r="G5826" s="76" t="s">
        <v>2318</v>
      </c>
      <c r="H5826" s="76" t="s">
        <v>2317</v>
      </c>
      <c r="I5826" s="76" t="s">
        <v>2316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285</v>
      </c>
      <c r="F5827" s="77">
        <v>42916</v>
      </c>
      <c r="G5827" s="76" t="s">
        <v>1743</v>
      </c>
      <c r="H5827" s="76"/>
      <c r="I5827" s="76" t="s">
        <v>2725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337</v>
      </c>
      <c r="F5828" s="77">
        <v>42926</v>
      </c>
      <c r="G5828" s="76" t="s">
        <v>2724</v>
      </c>
      <c r="H5828" s="76" t="s">
        <v>2723</v>
      </c>
      <c r="I5828" s="76" t="s">
        <v>2722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276</v>
      </c>
      <c r="F5829" s="77">
        <v>42926</v>
      </c>
      <c r="G5829" s="76" t="s">
        <v>2721</v>
      </c>
      <c r="H5829" s="76" t="s">
        <v>2720</v>
      </c>
      <c r="I5829" s="76" t="s">
        <v>2719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276</v>
      </c>
      <c r="F5830" s="77">
        <v>42929</v>
      </c>
      <c r="G5830" s="76" t="s">
        <v>2718</v>
      </c>
      <c r="H5830" s="76" t="s">
        <v>2295</v>
      </c>
      <c r="I5830" s="76" t="s">
        <v>2717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637</v>
      </c>
      <c r="F5831" s="77">
        <v>42930</v>
      </c>
      <c r="G5831" s="76" t="s">
        <v>2716</v>
      </c>
      <c r="H5831" s="76"/>
      <c r="I5831" s="76" t="s">
        <v>2715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276</v>
      </c>
      <c r="F5832" s="77">
        <v>42931</v>
      </c>
      <c r="G5832" s="76" t="s">
        <v>2714</v>
      </c>
      <c r="H5832" s="76" t="s">
        <v>1728</v>
      </c>
      <c r="I5832" s="76" t="s">
        <v>2713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276</v>
      </c>
      <c r="F5833" s="77">
        <v>42932</v>
      </c>
      <c r="G5833" s="76" t="s">
        <v>2712</v>
      </c>
      <c r="H5833" s="76" t="s">
        <v>2711</v>
      </c>
      <c r="I5833" s="76" t="s">
        <v>2710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337</v>
      </c>
      <c r="F5834" s="77">
        <v>42948</v>
      </c>
      <c r="G5834" s="76" t="s">
        <v>2709</v>
      </c>
      <c r="H5834" s="76" t="s">
        <v>2683</v>
      </c>
      <c r="I5834" s="76" t="s">
        <v>2708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285</v>
      </c>
      <c r="F5835" s="77">
        <v>42977</v>
      </c>
      <c r="G5835" s="76" t="s">
        <v>2705</v>
      </c>
      <c r="H5835" s="76"/>
      <c r="I5835" s="76" t="s">
        <v>2707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285</v>
      </c>
      <c r="F5836" s="77">
        <v>42977</v>
      </c>
      <c r="G5836" s="76" t="s">
        <v>2705</v>
      </c>
      <c r="H5836" s="76"/>
      <c r="I5836" s="76" t="s">
        <v>2706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285</v>
      </c>
      <c r="F5837" s="77">
        <v>42977</v>
      </c>
      <c r="G5837" s="76" t="s">
        <v>2705</v>
      </c>
      <c r="H5837" s="76"/>
      <c r="I5837" s="76" t="s">
        <v>2704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285</v>
      </c>
      <c r="F5838" s="77">
        <v>42978</v>
      </c>
      <c r="G5838" s="76" t="s">
        <v>2300</v>
      </c>
      <c r="H5838" s="76"/>
      <c r="I5838" s="76" t="s">
        <v>2299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276</v>
      </c>
      <c r="F5839" s="77">
        <v>43039</v>
      </c>
      <c r="G5839" s="76" t="s">
        <v>2703</v>
      </c>
      <c r="H5839" s="76" t="s">
        <v>2295</v>
      </c>
      <c r="I5839" s="76" t="s">
        <v>2702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337</v>
      </c>
      <c r="F5840" s="77">
        <v>43075</v>
      </c>
      <c r="G5840" s="76" t="s">
        <v>2701</v>
      </c>
      <c r="H5840" s="76" t="s">
        <v>2497</v>
      </c>
      <c r="I5840" s="76" t="s">
        <v>2700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337</v>
      </c>
      <c r="F5841" s="77">
        <v>43075</v>
      </c>
      <c r="G5841" s="76" t="s">
        <v>2699</v>
      </c>
      <c r="H5841" s="76" t="s">
        <v>2683</v>
      </c>
      <c r="I5841" s="76" t="s">
        <v>2698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337</v>
      </c>
      <c r="F5842" s="77">
        <v>43108</v>
      </c>
      <c r="G5842" s="76" t="s">
        <v>2697</v>
      </c>
      <c r="H5842" s="76" t="s">
        <v>2683</v>
      </c>
      <c r="I5842" s="76" t="s">
        <v>2696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276</v>
      </c>
      <c r="F5843" s="77">
        <v>43151</v>
      </c>
      <c r="G5843" s="76" t="s">
        <v>2695</v>
      </c>
      <c r="H5843" s="76" t="s">
        <v>2381</v>
      </c>
      <c r="I5843" s="76" t="s">
        <v>2694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276</v>
      </c>
      <c r="F5844" s="77">
        <v>43158</v>
      </c>
      <c r="G5844" s="76" t="s">
        <v>2693</v>
      </c>
      <c r="H5844" s="76" t="s">
        <v>2295</v>
      </c>
      <c r="I5844" s="76" t="s">
        <v>2692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276</v>
      </c>
      <c r="F5845" s="77">
        <v>43158</v>
      </c>
      <c r="G5845" s="76" t="s">
        <v>2691</v>
      </c>
      <c r="H5845" s="76" t="s">
        <v>2295</v>
      </c>
      <c r="I5845" s="76" t="s">
        <v>2690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337</v>
      </c>
      <c r="F5846" s="77">
        <v>43182</v>
      </c>
      <c r="G5846" s="76" t="s">
        <v>2689</v>
      </c>
      <c r="H5846" s="76" t="s">
        <v>2683</v>
      </c>
      <c r="I5846" s="76" t="s">
        <v>2688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276</v>
      </c>
      <c r="F5847" s="77">
        <v>43216</v>
      </c>
      <c r="G5847" s="76" t="s">
        <v>2687</v>
      </c>
      <c r="H5847" s="76" t="s">
        <v>2686</v>
      </c>
      <c r="I5847" s="76" t="s">
        <v>2685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285</v>
      </c>
      <c r="F5848" s="77">
        <v>43281</v>
      </c>
      <c r="G5848" s="76" t="s">
        <v>720</v>
      </c>
      <c r="H5848" s="76"/>
      <c r="I5848" s="76" t="s">
        <v>719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285</v>
      </c>
      <c r="F5849" s="77">
        <v>43281</v>
      </c>
      <c r="G5849" s="76" t="s">
        <v>365</v>
      </c>
      <c r="H5849" s="76"/>
      <c r="I5849" s="76" t="s">
        <v>364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337</v>
      </c>
      <c r="F5850" s="77">
        <v>43291</v>
      </c>
      <c r="G5850" s="76" t="s">
        <v>2684</v>
      </c>
      <c r="H5850" s="76" t="s">
        <v>2683</v>
      </c>
      <c r="I5850" s="76" t="s">
        <v>2682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276</v>
      </c>
      <c r="F5851" s="77">
        <v>43389</v>
      </c>
      <c r="G5851" s="76" t="s">
        <v>2681</v>
      </c>
      <c r="H5851" s="76" t="s">
        <v>2295</v>
      </c>
      <c r="I5851" s="76" t="s">
        <v>2680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276</v>
      </c>
      <c r="F5852" s="77">
        <v>43420</v>
      </c>
      <c r="G5852" s="76" t="s">
        <v>2679</v>
      </c>
      <c r="H5852" s="76" t="s">
        <v>2295</v>
      </c>
      <c r="I5852" s="76" t="s">
        <v>2678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337</v>
      </c>
      <c r="F5853" s="77">
        <v>43447</v>
      </c>
      <c r="G5853" s="76" t="s">
        <v>1013</v>
      </c>
      <c r="H5853" s="76" t="s">
        <v>1012</v>
      </c>
      <c r="I5853" s="76" t="s">
        <v>2677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285</v>
      </c>
      <c r="F5854" s="77">
        <v>43465</v>
      </c>
      <c r="G5854" s="76" t="s">
        <v>2676</v>
      </c>
      <c r="H5854" s="76"/>
      <c r="I5854" s="76" t="s">
        <v>2674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285</v>
      </c>
      <c r="F5855" s="77">
        <v>43465</v>
      </c>
      <c r="G5855" s="76" t="s">
        <v>2675</v>
      </c>
      <c r="H5855" s="76"/>
      <c r="I5855" s="76" t="s">
        <v>2674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337</v>
      </c>
      <c r="F5856" s="77">
        <v>43551</v>
      </c>
      <c r="G5856" s="76" t="s">
        <v>2673</v>
      </c>
      <c r="H5856" s="76" t="s">
        <v>2497</v>
      </c>
      <c r="I5856" s="76" t="s">
        <v>2672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276</v>
      </c>
      <c r="F5857" s="77">
        <v>43587</v>
      </c>
      <c r="G5857" s="76" t="s">
        <v>2671</v>
      </c>
      <c r="H5857" s="76" t="s">
        <v>2295</v>
      </c>
      <c r="I5857" s="76" t="s">
        <v>2670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276</v>
      </c>
      <c r="F5858" s="77">
        <v>43598</v>
      </c>
      <c r="G5858" s="76" t="s">
        <v>2669</v>
      </c>
      <c r="H5858" s="76" t="s">
        <v>2295</v>
      </c>
      <c r="I5858" s="76" t="s">
        <v>2668</v>
      </c>
      <c r="J5858" s="78">
        <v>-714.1</v>
      </c>
    </row>
    <row r="5859" spans="1:10" x14ac:dyDescent="0.25">
      <c r="A5859" s="76"/>
      <c r="B5859" s="76"/>
      <c r="C5859" s="76" t="s">
        <v>2667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2666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285</v>
      </c>
      <c r="F5861" s="77">
        <v>40179</v>
      </c>
      <c r="G5861" s="76" t="s">
        <v>896</v>
      </c>
      <c r="H5861" s="76"/>
      <c r="I5861" s="76" t="s">
        <v>895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285</v>
      </c>
      <c r="F5862" s="77">
        <v>40179</v>
      </c>
      <c r="G5862" s="76" t="s">
        <v>896</v>
      </c>
      <c r="H5862" s="76"/>
      <c r="I5862" s="76" t="s">
        <v>895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285</v>
      </c>
      <c r="F5863" s="77">
        <v>40633</v>
      </c>
      <c r="G5863" s="76" t="s">
        <v>535</v>
      </c>
      <c r="H5863" s="76"/>
      <c r="I5863" s="76" t="s">
        <v>534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285</v>
      </c>
      <c r="F5864" s="77">
        <v>40724</v>
      </c>
      <c r="G5864" s="76" t="s">
        <v>533</v>
      </c>
      <c r="H5864" s="76"/>
      <c r="I5864" s="76" t="s">
        <v>532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285</v>
      </c>
      <c r="F5865" s="77">
        <v>40755</v>
      </c>
      <c r="G5865" s="76" t="s">
        <v>531</v>
      </c>
      <c r="H5865" s="76"/>
      <c r="I5865" s="76" t="s">
        <v>530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285</v>
      </c>
      <c r="F5866" s="77">
        <v>40877</v>
      </c>
      <c r="G5866" s="76" t="s">
        <v>289</v>
      </c>
      <c r="H5866" s="76"/>
      <c r="I5866" s="76" t="s">
        <v>288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285</v>
      </c>
      <c r="F5867" s="77">
        <v>40908</v>
      </c>
      <c r="G5867" s="76" t="s">
        <v>2173</v>
      </c>
      <c r="H5867" s="76"/>
      <c r="I5867" s="76" t="s">
        <v>2172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285</v>
      </c>
      <c r="F5868" s="77">
        <v>40968</v>
      </c>
      <c r="G5868" s="76" t="s">
        <v>523</v>
      </c>
      <c r="H5868" s="76"/>
      <c r="I5868" s="76" t="s">
        <v>522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285</v>
      </c>
      <c r="F5869" s="77">
        <v>41029</v>
      </c>
      <c r="G5869" s="76" t="s">
        <v>519</v>
      </c>
      <c r="H5869" s="76"/>
      <c r="I5869" s="76" t="s">
        <v>518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285</v>
      </c>
      <c r="F5870" s="77">
        <v>41060</v>
      </c>
      <c r="G5870" s="76" t="s">
        <v>515</v>
      </c>
      <c r="H5870" s="76"/>
      <c r="I5870" s="76" t="s">
        <v>514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285</v>
      </c>
      <c r="F5871" s="77">
        <v>41121</v>
      </c>
      <c r="G5871" s="76" t="s">
        <v>513</v>
      </c>
      <c r="H5871" s="76"/>
      <c r="I5871" s="76" t="s">
        <v>512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285</v>
      </c>
      <c r="F5872" s="77">
        <v>41243</v>
      </c>
      <c r="G5872" s="76" t="s">
        <v>827</v>
      </c>
      <c r="H5872" s="76"/>
      <c r="I5872" s="76" t="s">
        <v>826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285</v>
      </c>
      <c r="F5873" s="77">
        <v>41333</v>
      </c>
      <c r="G5873" s="76" t="s">
        <v>499</v>
      </c>
      <c r="H5873" s="76"/>
      <c r="I5873" s="76" t="s">
        <v>498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285</v>
      </c>
      <c r="F5874" s="77">
        <v>41364</v>
      </c>
      <c r="G5874" s="76" t="s">
        <v>497</v>
      </c>
      <c r="H5874" s="76"/>
      <c r="I5874" s="76" t="s">
        <v>496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285</v>
      </c>
      <c r="F5875" s="77">
        <v>41394</v>
      </c>
      <c r="G5875" s="76" t="s">
        <v>495</v>
      </c>
      <c r="H5875" s="76"/>
      <c r="I5875" s="76" t="s">
        <v>494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285</v>
      </c>
      <c r="F5876" s="77">
        <v>41425</v>
      </c>
      <c r="G5876" s="76" t="s">
        <v>493</v>
      </c>
      <c r="H5876" s="76"/>
      <c r="I5876" s="76" t="s">
        <v>492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285</v>
      </c>
      <c r="F5877" s="77">
        <v>41455</v>
      </c>
      <c r="G5877" s="76" t="s">
        <v>491</v>
      </c>
      <c r="H5877" s="76"/>
      <c r="I5877" s="76" t="s">
        <v>490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285</v>
      </c>
      <c r="F5878" s="77">
        <v>41486</v>
      </c>
      <c r="G5878" s="76" t="s">
        <v>591</v>
      </c>
      <c r="H5878" s="76"/>
      <c r="I5878" s="76" t="s">
        <v>590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285</v>
      </c>
      <c r="F5879" s="77">
        <v>41486</v>
      </c>
      <c r="G5879" s="76" t="s">
        <v>591</v>
      </c>
      <c r="H5879" s="76"/>
      <c r="I5879" s="76" t="s">
        <v>590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285</v>
      </c>
      <c r="F5880" s="77">
        <v>41578</v>
      </c>
      <c r="G5880" s="76" t="s">
        <v>485</v>
      </c>
      <c r="H5880" s="76"/>
      <c r="I5880" s="76" t="s">
        <v>484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285</v>
      </c>
      <c r="F5881" s="77">
        <v>41639</v>
      </c>
      <c r="G5881" s="76" t="s">
        <v>481</v>
      </c>
      <c r="H5881" s="76"/>
      <c r="I5881" s="76" t="s">
        <v>480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285</v>
      </c>
      <c r="F5882" s="77">
        <v>41670</v>
      </c>
      <c r="G5882" s="76" t="s">
        <v>587</v>
      </c>
      <c r="H5882" s="76"/>
      <c r="I5882" s="76" t="s">
        <v>586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285</v>
      </c>
      <c r="F5883" s="77">
        <v>41729</v>
      </c>
      <c r="G5883" s="76" t="s">
        <v>473</v>
      </c>
      <c r="H5883" s="76"/>
      <c r="I5883" s="76" t="s">
        <v>472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296</v>
      </c>
      <c r="F5884" s="77">
        <v>41813</v>
      </c>
      <c r="G5884" s="76"/>
      <c r="H5884" s="76" t="s">
        <v>2664</v>
      </c>
      <c r="I5884" s="76" t="s">
        <v>2080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285</v>
      </c>
      <c r="F5885" s="77">
        <v>41943</v>
      </c>
      <c r="G5885" s="76" t="s">
        <v>465</v>
      </c>
      <c r="H5885" s="76"/>
      <c r="I5885" s="76" t="s">
        <v>464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285</v>
      </c>
      <c r="F5886" s="77">
        <v>41973</v>
      </c>
      <c r="G5886" s="76" t="s">
        <v>462</v>
      </c>
      <c r="H5886" s="76"/>
      <c r="I5886" s="76" t="s">
        <v>461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296</v>
      </c>
      <c r="F5887" s="77">
        <v>41974</v>
      </c>
      <c r="G5887" s="76" t="s">
        <v>610</v>
      </c>
      <c r="H5887" s="76" t="s">
        <v>2381</v>
      </c>
      <c r="I5887" s="76" t="s">
        <v>2665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285</v>
      </c>
      <c r="F5888" s="77">
        <v>42004</v>
      </c>
      <c r="G5888" s="76" t="s">
        <v>460</v>
      </c>
      <c r="H5888" s="76"/>
      <c r="I5888" s="76" t="s">
        <v>459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285</v>
      </c>
      <c r="F5889" s="77">
        <v>42035</v>
      </c>
      <c r="G5889" s="76" t="s">
        <v>754</v>
      </c>
      <c r="H5889" s="76"/>
      <c r="I5889" s="76" t="s">
        <v>753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285</v>
      </c>
      <c r="F5890" s="77">
        <v>42124</v>
      </c>
      <c r="G5890" s="76" t="s">
        <v>448</v>
      </c>
      <c r="H5890" s="76"/>
      <c r="I5890" s="76" t="s">
        <v>447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285</v>
      </c>
      <c r="F5891" s="77">
        <v>42155</v>
      </c>
      <c r="G5891" s="76" t="s">
        <v>752</v>
      </c>
      <c r="H5891" s="76"/>
      <c r="I5891" s="76" t="s">
        <v>751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285</v>
      </c>
      <c r="F5892" s="77">
        <v>42247</v>
      </c>
      <c r="G5892" s="76" t="s">
        <v>440</v>
      </c>
      <c r="H5892" s="76"/>
      <c r="I5892" s="76" t="s">
        <v>439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296</v>
      </c>
      <c r="F5893" s="77">
        <v>42261</v>
      </c>
      <c r="G5893" s="76"/>
      <c r="H5893" s="76" t="s">
        <v>2664</v>
      </c>
      <c r="I5893" s="76" t="s">
        <v>2663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296</v>
      </c>
      <c r="F5894" s="77">
        <v>42290</v>
      </c>
      <c r="G5894" s="76" t="s">
        <v>610</v>
      </c>
      <c r="H5894" s="76" t="s">
        <v>2381</v>
      </c>
      <c r="I5894" s="76" t="s">
        <v>2662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296</v>
      </c>
      <c r="F5895" s="77">
        <v>42303</v>
      </c>
      <c r="G5895" s="76" t="s">
        <v>610</v>
      </c>
      <c r="H5895" s="76" t="s">
        <v>2381</v>
      </c>
      <c r="I5895" s="76" t="s">
        <v>2662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285</v>
      </c>
      <c r="F5896" s="77">
        <v>42338</v>
      </c>
      <c r="G5896" s="76" t="s">
        <v>434</v>
      </c>
      <c r="H5896" s="76"/>
      <c r="I5896" s="76" t="s">
        <v>433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285</v>
      </c>
      <c r="F5897" s="77">
        <v>42369</v>
      </c>
      <c r="G5897" s="76" t="s">
        <v>2661</v>
      </c>
      <c r="H5897" s="76"/>
      <c r="I5897" s="76" t="s">
        <v>2660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285</v>
      </c>
      <c r="F5898" s="77">
        <v>42429</v>
      </c>
      <c r="G5898" s="76" t="s">
        <v>427</v>
      </c>
      <c r="H5898" s="76"/>
      <c r="I5898" s="76" t="s">
        <v>394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285</v>
      </c>
      <c r="F5899" s="77">
        <v>42460</v>
      </c>
      <c r="G5899" s="76" t="s">
        <v>426</v>
      </c>
      <c r="H5899" s="76"/>
      <c r="I5899" s="76" t="s">
        <v>425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296</v>
      </c>
      <c r="F5900" s="77">
        <v>42478</v>
      </c>
      <c r="G5900" s="76" t="s">
        <v>610</v>
      </c>
      <c r="H5900" s="76" t="s">
        <v>2659</v>
      </c>
      <c r="I5900" s="76" t="s">
        <v>2658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285</v>
      </c>
      <c r="F5901" s="77">
        <v>42521</v>
      </c>
      <c r="G5901" s="76" t="s">
        <v>420</v>
      </c>
      <c r="H5901" s="76"/>
      <c r="I5901" s="76" t="s">
        <v>419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285</v>
      </c>
      <c r="F5902" s="77">
        <v>42611</v>
      </c>
      <c r="G5902" s="76" t="s">
        <v>2657</v>
      </c>
      <c r="H5902" s="76"/>
      <c r="I5902" s="76" t="s">
        <v>2656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296</v>
      </c>
      <c r="F5903" s="77">
        <v>42625</v>
      </c>
      <c r="G5903" s="76"/>
      <c r="H5903" s="76" t="s">
        <v>2607</v>
      </c>
      <c r="I5903" s="76" t="s">
        <v>2655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285</v>
      </c>
      <c r="F5904" s="77">
        <v>42643</v>
      </c>
      <c r="G5904" s="76" t="s">
        <v>409</v>
      </c>
      <c r="H5904" s="76"/>
      <c r="I5904" s="76" t="s">
        <v>408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285</v>
      </c>
      <c r="F5905" s="77">
        <v>42675</v>
      </c>
      <c r="G5905" s="76" t="s">
        <v>406</v>
      </c>
      <c r="H5905" s="76"/>
      <c r="I5905" s="76" t="s">
        <v>405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296</v>
      </c>
      <c r="F5906" s="77">
        <v>42712</v>
      </c>
      <c r="G5906" s="76"/>
      <c r="H5906" s="76" t="s">
        <v>2607</v>
      </c>
      <c r="I5906" s="76" t="s">
        <v>1214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285</v>
      </c>
      <c r="F5907" s="77">
        <v>42766</v>
      </c>
      <c r="G5907" s="76" t="s">
        <v>398</v>
      </c>
      <c r="H5907" s="76"/>
      <c r="I5907" s="76" t="s">
        <v>397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285</v>
      </c>
      <c r="F5908" s="77">
        <v>42767</v>
      </c>
      <c r="G5908" s="76" t="s">
        <v>284</v>
      </c>
      <c r="H5908" s="76"/>
      <c r="I5908" s="76" t="s">
        <v>283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285</v>
      </c>
      <c r="F5909" s="77">
        <v>42794</v>
      </c>
      <c r="G5909" s="76" t="s">
        <v>395</v>
      </c>
      <c r="H5909" s="76"/>
      <c r="I5909" s="76" t="s">
        <v>394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276</v>
      </c>
      <c r="F5910" s="77">
        <v>42822</v>
      </c>
      <c r="G5910" s="76"/>
      <c r="H5910" s="76" t="s">
        <v>2607</v>
      </c>
      <c r="I5910" s="76" t="s">
        <v>2654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285</v>
      </c>
      <c r="F5911" s="77">
        <v>42825</v>
      </c>
      <c r="G5911" s="76" t="s">
        <v>391</v>
      </c>
      <c r="H5911" s="76"/>
      <c r="I5911" s="76" t="s">
        <v>390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276</v>
      </c>
      <c r="F5912" s="77">
        <v>42917</v>
      </c>
      <c r="G5912" s="76" t="s">
        <v>2652</v>
      </c>
      <c r="H5912" s="76" t="s">
        <v>2607</v>
      </c>
      <c r="I5912" s="76" t="s">
        <v>2653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276</v>
      </c>
      <c r="F5913" s="77">
        <v>42930</v>
      </c>
      <c r="G5913" s="76" t="s">
        <v>2652</v>
      </c>
      <c r="H5913" s="76" t="s">
        <v>2607</v>
      </c>
      <c r="I5913" s="76" t="s">
        <v>2651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276</v>
      </c>
      <c r="F5914" s="77">
        <v>42932</v>
      </c>
      <c r="G5914" s="76" t="s">
        <v>2650</v>
      </c>
      <c r="H5914" s="76" t="s">
        <v>2607</v>
      </c>
      <c r="I5914" s="76" t="s">
        <v>2649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285</v>
      </c>
      <c r="F5915" s="77">
        <v>42954</v>
      </c>
      <c r="G5915" s="76" t="s">
        <v>2648</v>
      </c>
      <c r="H5915" s="76" t="s">
        <v>2607</v>
      </c>
      <c r="I5915" s="76" t="s">
        <v>2647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276</v>
      </c>
      <c r="F5916" s="77">
        <v>42959</v>
      </c>
      <c r="G5916" s="76" t="s">
        <v>2646</v>
      </c>
      <c r="H5916" s="76" t="s">
        <v>2607</v>
      </c>
      <c r="I5916" s="76" t="s">
        <v>2645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276</v>
      </c>
      <c r="F5917" s="77">
        <v>43131</v>
      </c>
      <c r="G5917" s="76" t="s">
        <v>2644</v>
      </c>
      <c r="H5917" s="76" t="s">
        <v>2607</v>
      </c>
      <c r="I5917" s="76" t="s">
        <v>2640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276</v>
      </c>
      <c r="F5918" s="77">
        <v>43200</v>
      </c>
      <c r="G5918" s="76" t="s">
        <v>2643</v>
      </c>
      <c r="H5918" s="76" t="s">
        <v>2607</v>
      </c>
      <c r="I5918" s="76" t="s">
        <v>2642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276</v>
      </c>
      <c r="F5919" s="77">
        <v>43293</v>
      </c>
      <c r="G5919" s="76" t="s">
        <v>2641</v>
      </c>
      <c r="H5919" s="76" t="s">
        <v>2607</v>
      </c>
      <c r="I5919" s="76" t="s">
        <v>2640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276</v>
      </c>
      <c r="F5920" s="77">
        <v>43294</v>
      </c>
      <c r="G5920" s="76" t="s">
        <v>2639</v>
      </c>
      <c r="H5920" s="76" t="s">
        <v>2607</v>
      </c>
      <c r="I5920" s="76" t="s">
        <v>2638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276</v>
      </c>
      <c r="F5921" s="77">
        <v>43343</v>
      </c>
      <c r="G5921" s="76" t="s">
        <v>2637</v>
      </c>
      <c r="H5921" s="76" t="s">
        <v>2607</v>
      </c>
      <c r="I5921" s="76" t="s">
        <v>2635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276</v>
      </c>
      <c r="F5922" s="77">
        <v>43374</v>
      </c>
      <c r="G5922" s="76" t="s">
        <v>2636</v>
      </c>
      <c r="H5922" s="76" t="s">
        <v>2607</v>
      </c>
      <c r="I5922" s="76" t="s">
        <v>2635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276</v>
      </c>
      <c r="F5923" s="77">
        <v>43465</v>
      </c>
      <c r="G5923" s="76" t="s">
        <v>2634</v>
      </c>
      <c r="H5923" s="76" t="s">
        <v>2607</v>
      </c>
      <c r="I5923" s="76" t="s">
        <v>2633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276</v>
      </c>
      <c r="F5924" s="77">
        <v>43565</v>
      </c>
      <c r="G5924" s="76" t="s">
        <v>2632</v>
      </c>
      <c r="H5924" s="76" t="s">
        <v>264</v>
      </c>
      <c r="I5924" s="76" t="s">
        <v>2631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276</v>
      </c>
      <c r="F5925" s="77">
        <v>43677</v>
      </c>
      <c r="G5925" s="76" t="s">
        <v>2630</v>
      </c>
      <c r="H5925" s="76" t="s">
        <v>264</v>
      </c>
      <c r="I5925" s="76" t="s">
        <v>2629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276</v>
      </c>
      <c r="F5926" s="77">
        <v>43703</v>
      </c>
      <c r="G5926" s="76" t="s">
        <v>2628</v>
      </c>
      <c r="H5926" s="76" t="s">
        <v>2619</v>
      </c>
      <c r="I5926" s="76" t="s">
        <v>2627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276</v>
      </c>
      <c r="F5927" s="77">
        <v>43703</v>
      </c>
      <c r="G5927" s="76" t="s">
        <v>2626</v>
      </c>
      <c r="H5927" s="76" t="s">
        <v>2619</v>
      </c>
      <c r="I5927" s="76" t="s">
        <v>2625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276</v>
      </c>
      <c r="F5928" s="77">
        <v>43703</v>
      </c>
      <c r="G5928" s="76" t="s">
        <v>2624</v>
      </c>
      <c r="H5928" s="76" t="s">
        <v>2619</v>
      </c>
      <c r="I5928" s="76" t="s">
        <v>2623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276</v>
      </c>
      <c r="F5929" s="77">
        <v>43703</v>
      </c>
      <c r="G5929" s="76" t="s">
        <v>2622</v>
      </c>
      <c r="H5929" s="76" t="s">
        <v>2619</v>
      </c>
      <c r="I5929" s="76" t="s">
        <v>2621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276</v>
      </c>
      <c r="F5930" s="77">
        <v>43703</v>
      </c>
      <c r="G5930" s="76" t="s">
        <v>2620</v>
      </c>
      <c r="H5930" s="76" t="s">
        <v>2619</v>
      </c>
      <c r="I5930" s="76" t="s">
        <v>2618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276</v>
      </c>
      <c r="F5931" s="77">
        <v>43719</v>
      </c>
      <c r="G5931" s="76" t="s">
        <v>2617</v>
      </c>
      <c r="H5931" s="76" t="s">
        <v>2616</v>
      </c>
      <c r="I5931" s="76" t="s">
        <v>2615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276</v>
      </c>
      <c r="F5932" s="77">
        <v>43722</v>
      </c>
      <c r="G5932" s="76" t="s">
        <v>2614</v>
      </c>
      <c r="H5932" s="76" t="s">
        <v>264</v>
      </c>
      <c r="I5932" s="76" t="s">
        <v>2613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276</v>
      </c>
      <c r="F5933" s="77">
        <v>43722</v>
      </c>
      <c r="G5933" s="76" t="s">
        <v>2612</v>
      </c>
      <c r="H5933" s="76" t="s">
        <v>264</v>
      </c>
      <c r="I5933" s="76" t="s">
        <v>2611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276</v>
      </c>
      <c r="F5934" s="77">
        <v>43722</v>
      </c>
      <c r="G5934" s="76" t="s">
        <v>2610</v>
      </c>
      <c r="H5934" s="76" t="s">
        <v>264</v>
      </c>
      <c r="I5934" s="76" t="s">
        <v>2609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276</v>
      </c>
      <c r="F5935" s="77">
        <v>43729</v>
      </c>
      <c r="G5935" s="76" t="s">
        <v>2608</v>
      </c>
      <c r="H5935" s="76" t="s">
        <v>2607</v>
      </c>
      <c r="I5935" s="76" t="s">
        <v>2606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276</v>
      </c>
      <c r="F5936" s="77">
        <v>43812</v>
      </c>
      <c r="G5936" s="76" t="s">
        <v>2605</v>
      </c>
      <c r="H5936" s="76" t="s">
        <v>264</v>
      </c>
      <c r="I5936" s="76" t="s">
        <v>2604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285</v>
      </c>
      <c r="F5937" s="77">
        <v>43830</v>
      </c>
      <c r="G5937" s="76" t="s">
        <v>2601</v>
      </c>
      <c r="H5937" s="76"/>
      <c r="I5937" s="76" t="s">
        <v>2603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285</v>
      </c>
      <c r="F5938" s="77">
        <v>43830</v>
      </c>
      <c r="G5938" s="76" t="s">
        <v>2601</v>
      </c>
      <c r="H5938" s="76"/>
      <c r="I5938" s="76" t="s">
        <v>2602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285</v>
      </c>
      <c r="F5939" s="77">
        <v>43890</v>
      </c>
      <c r="G5939" s="76" t="s">
        <v>2601</v>
      </c>
      <c r="H5939" s="76"/>
      <c r="I5939" s="76" t="s">
        <v>2600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276</v>
      </c>
      <c r="F5940" s="77">
        <v>44012</v>
      </c>
      <c r="G5940" s="76" t="s">
        <v>2599</v>
      </c>
      <c r="H5940" s="76" t="s">
        <v>264</v>
      </c>
      <c r="I5940" s="76" t="s">
        <v>2598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276</v>
      </c>
      <c r="F5941" s="77">
        <v>44027</v>
      </c>
      <c r="G5941" s="76" t="s">
        <v>2597</v>
      </c>
      <c r="H5941" s="76" t="s">
        <v>2593</v>
      </c>
      <c r="I5941" s="76" t="s">
        <v>2592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276</v>
      </c>
      <c r="F5942" s="77">
        <v>44043</v>
      </c>
      <c r="G5942" s="76" t="s">
        <v>2596</v>
      </c>
      <c r="H5942" s="76" t="s">
        <v>264</v>
      </c>
      <c r="I5942" s="76" t="s">
        <v>2595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276</v>
      </c>
      <c r="F5943" s="77">
        <v>44075</v>
      </c>
      <c r="G5943" s="76" t="s">
        <v>2594</v>
      </c>
      <c r="H5943" s="76" t="s">
        <v>2593</v>
      </c>
      <c r="I5943" s="76" t="s">
        <v>2592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276</v>
      </c>
      <c r="F5944" s="77">
        <v>44237</v>
      </c>
      <c r="G5944" s="76" t="s">
        <v>7442</v>
      </c>
      <c r="H5944" s="76" t="s">
        <v>7441</v>
      </c>
      <c r="I5944" s="76" t="s">
        <v>7440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276</v>
      </c>
      <c r="F5945" s="77">
        <v>44245</v>
      </c>
      <c r="G5945" s="76" t="s">
        <v>7439</v>
      </c>
      <c r="H5945" s="76" t="s">
        <v>264</v>
      </c>
      <c r="I5945" s="76" t="s">
        <v>7438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276</v>
      </c>
      <c r="F5946" s="77">
        <v>44253</v>
      </c>
      <c r="G5946" s="76" t="s">
        <v>7437</v>
      </c>
      <c r="H5946" s="76" t="s">
        <v>264</v>
      </c>
      <c r="I5946" s="76" t="s">
        <v>7436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1187</v>
      </c>
      <c r="F5947" s="77">
        <v>44265</v>
      </c>
      <c r="G5947" s="76" t="s">
        <v>7480</v>
      </c>
      <c r="H5947" s="76" t="s">
        <v>7441</v>
      </c>
      <c r="I5947" s="76" t="s">
        <v>7481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276</v>
      </c>
      <c r="F5948" s="77">
        <v>44270</v>
      </c>
      <c r="G5948" s="76" t="s">
        <v>7482</v>
      </c>
      <c r="H5948" s="76" t="s">
        <v>7441</v>
      </c>
      <c r="I5948" s="76" t="s">
        <v>7483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276</v>
      </c>
      <c r="F5949" s="77">
        <v>44270</v>
      </c>
      <c r="G5949" s="76" t="s">
        <v>7484</v>
      </c>
      <c r="H5949" s="76" t="s">
        <v>264</v>
      </c>
      <c r="I5949" s="76" t="s">
        <v>7485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276</v>
      </c>
      <c r="F5950" s="77">
        <v>44286</v>
      </c>
      <c r="G5950" s="76" t="s">
        <v>7486</v>
      </c>
      <c r="H5950" s="76" t="s">
        <v>2607</v>
      </c>
      <c r="I5950" s="76" t="s">
        <v>7487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276</v>
      </c>
      <c r="F5951" s="77">
        <v>44377</v>
      </c>
      <c r="G5951" s="76" t="s">
        <v>7577</v>
      </c>
      <c r="H5951" s="76" t="s">
        <v>2607</v>
      </c>
      <c r="I5951" s="76" t="s">
        <v>7576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276</v>
      </c>
      <c r="F5952" s="77">
        <v>44406</v>
      </c>
      <c r="G5952" s="76" t="s">
        <v>7662</v>
      </c>
      <c r="H5952" s="76" t="s">
        <v>7441</v>
      </c>
      <c r="I5952" s="76" t="s">
        <v>7661</v>
      </c>
      <c r="J5952" s="78">
        <v>-71.83</v>
      </c>
    </row>
    <row r="5953" spans="1:10" x14ac:dyDescent="0.25">
      <c r="A5953" s="76"/>
      <c r="B5953" s="76"/>
      <c r="C5953" s="76" t="s">
        <v>2591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2590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285</v>
      </c>
      <c r="F5955" s="77">
        <v>40968</v>
      </c>
      <c r="G5955" s="76" t="s">
        <v>523</v>
      </c>
      <c r="H5955" s="76"/>
      <c r="I5955" s="76" t="s">
        <v>522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285</v>
      </c>
      <c r="F5956" s="77">
        <v>41029</v>
      </c>
      <c r="G5956" s="76" t="s">
        <v>519</v>
      </c>
      <c r="H5956" s="76"/>
      <c r="I5956" s="76" t="s">
        <v>518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285</v>
      </c>
      <c r="F5957" s="77">
        <v>41121</v>
      </c>
      <c r="G5957" s="76" t="s">
        <v>513</v>
      </c>
      <c r="H5957" s="76"/>
      <c r="I5957" s="76" t="s">
        <v>512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285</v>
      </c>
      <c r="F5958" s="77">
        <v>41213</v>
      </c>
      <c r="G5958" s="76" t="s">
        <v>507</v>
      </c>
      <c r="H5958" s="76"/>
      <c r="I5958" s="76" t="s">
        <v>506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285</v>
      </c>
      <c r="F5959" s="77">
        <v>41455</v>
      </c>
      <c r="G5959" s="76" t="s">
        <v>491</v>
      </c>
      <c r="H5959" s="76"/>
      <c r="I5959" s="76" t="s">
        <v>490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296</v>
      </c>
      <c r="F5960" s="77">
        <v>41890</v>
      </c>
      <c r="G5960" s="76"/>
      <c r="H5960" s="76" t="s">
        <v>323</v>
      </c>
      <c r="I5960" s="76" t="s">
        <v>2589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296</v>
      </c>
      <c r="F5961" s="77">
        <v>42093</v>
      </c>
      <c r="G5961" s="76" t="s">
        <v>610</v>
      </c>
      <c r="H5961" s="76" t="s">
        <v>2584</v>
      </c>
      <c r="I5961" s="76" t="s">
        <v>2585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285</v>
      </c>
      <c r="F5962" s="77">
        <v>42094</v>
      </c>
      <c r="G5962" s="76" t="s">
        <v>2588</v>
      </c>
      <c r="H5962" s="76"/>
      <c r="I5962" s="76" t="s">
        <v>2587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285</v>
      </c>
      <c r="F5963" s="77">
        <v>42155</v>
      </c>
      <c r="G5963" s="76" t="s">
        <v>752</v>
      </c>
      <c r="H5963" s="76"/>
      <c r="I5963" s="76" t="s">
        <v>751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296</v>
      </c>
      <c r="F5964" s="77">
        <v>42163</v>
      </c>
      <c r="G5964" s="76" t="s">
        <v>610</v>
      </c>
      <c r="H5964" s="76" t="s">
        <v>2584</v>
      </c>
      <c r="I5964" s="76" t="s">
        <v>2585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285</v>
      </c>
      <c r="F5965" s="77">
        <v>42185</v>
      </c>
      <c r="G5965" s="76" t="s">
        <v>443</v>
      </c>
      <c r="H5965" s="76"/>
      <c r="I5965" s="76" t="s">
        <v>442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285</v>
      </c>
      <c r="F5966" s="77">
        <v>42216</v>
      </c>
      <c r="G5966" s="76" t="s">
        <v>927</v>
      </c>
      <c r="H5966" s="76"/>
      <c r="I5966" s="76" t="s">
        <v>926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637</v>
      </c>
      <c r="F5967" s="77">
        <v>42247</v>
      </c>
      <c r="G5967" s="76"/>
      <c r="H5967" s="76" t="s">
        <v>2586</v>
      </c>
      <c r="I5967" s="76" t="s">
        <v>1516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637</v>
      </c>
      <c r="F5968" s="77">
        <v>42247</v>
      </c>
      <c r="G5968" s="76"/>
      <c r="H5968" s="76"/>
      <c r="I5968" s="76" t="s">
        <v>681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296</v>
      </c>
      <c r="F5969" s="77">
        <v>42255</v>
      </c>
      <c r="G5969" s="76" t="s">
        <v>610</v>
      </c>
      <c r="H5969" s="76" t="s">
        <v>2584</v>
      </c>
      <c r="I5969" s="76" t="s">
        <v>2585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285</v>
      </c>
      <c r="F5970" s="77">
        <v>42277</v>
      </c>
      <c r="G5970" s="76" t="s">
        <v>438</v>
      </c>
      <c r="H5970" s="76"/>
      <c r="I5970" s="76" t="s">
        <v>437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296</v>
      </c>
      <c r="F5971" s="77">
        <v>42290</v>
      </c>
      <c r="G5971" s="76" t="s">
        <v>610</v>
      </c>
      <c r="H5971" s="76" t="s">
        <v>2584</v>
      </c>
      <c r="I5971" s="76" t="s">
        <v>2583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637</v>
      </c>
      <c r="F5972" s="77">
        <v>42310</v>
      </c>
      <c r="G5972" s="76"/>
      <c r="H5972" s="76" t="s">
        <v>2582</v>
      </c>
      <c r="I5972" s="76" t="s">
        <v>2101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637</v>
      </c>
      <c r="F5973" s="77">
        <v>42310</v>
      </c>
      <c r="G5973" s="76"/>
      <c r="H5973" s="76"/>
      <c r="I5973" s="76" t="s">
        <v>681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285</v>
      </c>
      <c r="F5974" s="77">
        <v>42613</v>
      </c>
      <c r="G5974" s="76" t="s">
        <v>413</v>
      </c>
      <c r="H5974" s="76"/>
      <c r="I5974" s="76" t="s">
        <v>412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276</v>
      </c>
      <c r="F5975" s="77">
        <v>42989</v>
      </c>
      <c r="G5975" s="76" t="s">
        <v>2580</v>
      </c>
      <c r="H5975" s="76" t="s">
        <v>2526</v>
      </c>
      <c r="I5975" s="76" t="s">
        <v>2581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276</v>
      </c>
      <c r="F5976" s="77">
        <v>42989</v>
      </c>
      <c r="G5976" s="76" t="s">
        <v>2580</v>
      </c>
      <c r="H5976" s="76" t="s">
        <v>2526</v>
      </c>
      <c r="I5976" s="76" t="s">
        <v>320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276</v>
      </c>
      <c r="F5977" s="77">
        <v>43003</v>
      </c>
      <c r="G5977" s="76" t="s">
        <v>2579</v>
      </c>
      <c r="H5977" s="76" t="s">
        <v>2526</v>
      </c>
      <c r="I5977" s="76" t="s">
        <v>1579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276</v>
      </c>
      <c r="F5978" s="77">
        <v>43003</v>
      </c>
      <c r="G5978" s="76" t="s">
        <v>2579</v>
      </c>
      <c r="H5978" s="76" t="s">
        <v>2526</v>
      </c>
      <c r="I5978" s="76" t="s">
        <v>915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276</v>
      </c>
      <c r="F5979" s="77">
        <v>43046</v>
      </c>
      <c r="G5979" s="76" t="s">
        <v>2577</v>
      </c>
      <c r="H5979" s="76" t="s">
        <v>2526</v>
      </c>
      <c r="I5979" s="76" t="s">
        <v>2578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276</v>
      </c>
      <c r="F5980" s="77">
        <v>43046</v>
      </c>
      <c r="G5980" s="76" t="s">
        <v>2577</v>
      </c>
      <c r="H5980" s="76" t="s">
        <v>2526</v>
      </c>
      <c r="I5980" s="76" t="s">
        <v>320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276</v>
      </c>
      <c r="F5981" s="77">
        <v>43072</v>
      </c>
      <c r="G5981" s="76" t="s">
        <v>2575</v>
      </c>
      <c r="H5981" s="76" t="s">
        <v>2529</v>
      </c>
      <c r="I5981" s="76" t="s">
        <v>2576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276</v>
      </c>
      <c r="F5982" s="77">
        <v>43072</v>
      </c>
      <c r="G5982" s="76" t="s">
        <v>2575</v>
      </c>
      <c r="H5982" s="76" t="s">
        <v>2529</v>
      </c>
      <c r="I5982" s="76" t="s">
        <v>320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276</v>
      </c>
      <c r="F5983" s="77">
        <v>43083</v>
      </c>
      <c r="G5983" s="76" t="s">
        <v>2573</v>
      </c>
      <c r="H5983" s="76" t="s">
        <v>2572</v>
      </c>
      <c r="I5983" s="76" t="s">
        <v>2574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276</v>
      </c>
      <c r="F5984" s="77">
        <v>43083</v>
      </c>
      <c r="G5984" s="76" t="s">
        <v>2573</v>
      </c>
      <c r="H5984" s="76" t="s">
        <v>2572</v>
      </c>
      <c r="I5984" s="76" t="s">
        <v>320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276</v>
      </c>
      <c r="F5985" s="77">
        <v>43117</v>
      </c>
      <c r="G5985" s="76" t="s">
        <v>2570</v>
      </c>
      <c r="H5985" s="76" t="s">
        <v>2526</v>
      </c>
      <c r="I5985" s="76" t="s">
        <v>2571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276</v>
      </c>
      <c r="F5986" s="77">
        <v>43117</v>
      </c>
      <c r="G5986" s="76" t="s">
        <v>2570</v>
      </c>
      <c r="H5986" s="76" t="s">
        <v>2526</v>
      </c>
      <c r="I5986" s="76" t="s">
        <v>320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276</v>
      </c>
      <c r="F5987" s="77">
        <v>43167</v>
      </c>
      <c r="G5987" s="76" t="s">
        <v>2568</v>
      </c>
      <c r="H5987" s="76" t="s">
        <v>2526</v>
      </c>
      <c r="I5987" s="76" t="s">
        <v>2569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276</v>
      </c>
      <c r="F5988" s="77">
        <v>43167</v>
      </c>
      <c r="G5988" s="76" t="s">
        <v>2568</v>
      </c>
      <c r="H5988" s="76" t="s">
        <v>2526</v>
      </c>
      <c r="I5988" s="76" t="s">
        <v>320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276</v>
      </c>
      <c r="F5989" s="77">
        <v>43189</v>
      </c>
      <c r="G5989" s="76" t="s">
        <v>2567</v>
      </c>
      <c r="H5989" s="76" t="s">
        <v>2526</v>
      </c>
      <c r="I5989" s="76" t="s">
        <v>2566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276</v>
      </c>
      <c r="F5990" s="77">
        <v>43216</v>
      </c>
      <c r="G5990" s="76" t="s">
        <v>2565</v>
      </c>
      <c r="H5990" s="76" t="s">
        <v>2564</v>
      </c>
      <c r="I5990" s="76" t="s">
        <v>2563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276</v>
      </c>
      <c r="F5991" s="77">
        <v>43250</v>
      </c>
      <c r="G5991" s="76" t="s">
        <v>2562</v>
      </c>
      <c r="H5991" s="76" t="s">
        <v>2526</v>
      </c>
      <c r="I5991" s="76" t="s">
        <v>2561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276</v>
      </c>
      <c r="F5992" s="77">
        <v>43278</v>
      </c>
      <c r="G5992" s="76" t="s">
        <v>2560</v>
      </c>
      <c r="H5992" s="76" t="s">
        <v>2526</v>
      </c>
      <c r="I5992" s="76" t="s">
        <v>2559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276</v>
      </c>
      <c r="F5993" s="77">
        <v>43409</v>
      </c>
      <c r="G5993" s="76" t="s">
        <v>2558</v>
      </c>
      <c r="H5993" s="76" t="s">
        <v>2526</v>
      </c>
      <c r="I5993" s="76" t="s">
        <v>2557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276</v>
      </c>
      <c r="F5994" s="77">
        <v>43480</v>
      </c>
      <c r="G5994" s="76" t="s">
        <v>2556</v>
      </c>
      <c r="H5994" s="76" t="s">
        <v>2526</v>
      </c>
      <c r="I5994" s="76" t="s">
        <v>2555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276</v>
      </c>
      <c r="F5995" s="77">
        <v>43524</v>
      </c>
      <c r="G5995" s="76" t="s">
        <v>2554</v>
      </c>
      <c r="H5995" s="76" t="s">
        <v>2553</v>
      </c>
      <c r="I5995" s="76" t="s">
        <v>2552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276</v>
      </c>
      <c r="F5996" s="77">
        <v>43530</v>
      </c>
      <c r="G5996" s="76" t="s">
        <v>2551</v>
      </c>
      <c r="H5996" s="76" t="s">
        <v>2529</v>
      </c>
      <c r="I5996" s="76" t="s">
        <v>2550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276</v>
      </c>
      <c r="F5997" s="77">
        <v>43634</v>
      </c>
      <c r="G5997" s="76" t="s">
        <v>2549</v>
      </c>
      <c r="H5997" s="76" t="s">
        <v>2526</v>
      </c>
      <c r="I5997" s="76" t="s">
        <v>2548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276</v>
      </c>
      <c r="F5998" s="77">
        <v>43712</v>
      </c>
      <c r="G5998" s="76" t="s">
        <v>2547</v>
      </c>
      <c r="H5998" s="76" t="s">
        <v>2529</v>
      </c>
      <c r="I5998" s="76" t="s">
        <v>2546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276</v>
      </c>
      <c r="F5999" s="77">
        <v>43729</v>
      </c>
      <c r="G5999" s="76" t="s">
        <v>2545</v>
      </c>
      <c r="H5999" s="76" t="s">
        <v>2526</v>
      </c>
      <c r="I5999" s="76" t="s">
        <v>2544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276</v>
      </c>
      <c r="F6000" s="77">
        <v>43752</v>
      </c>
      <c r="G6000" s="76" t="s">
        <v>2543</v>
      </c>
      <c r="H6000" s="76" t="s">
        <v>2542</v>
      </c>
      <c r="I6000" s="76" t="s">
        <v>2541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276</v>
      </c>
      <c r="F6001" s="77">
        <v>43770</v>
      </c>
      <c r="G6001" s="76" t="s">
        <v>2540</v>
      </c>
      <c r="H6001" s="76" t="s">
        <v>2539</v>
      </c>
      <c r="I6001" s="76" t="s">
        <v>2538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276</v>
      </c>
      <c r="F6002" s="77">
        <v>43803</v>
      </c>
      <c r="G6002" s="76" t="s">
        <v>2537</v>
      </c>
      <c r="H6002" s="76" t="s">
        <v>2529</v>
      </c>
      <c r="I6002" s="76" t="s">
        <v>2536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276</v>
      </c>
      <c r="F6003" s="77">
        <v>43804</v>
      </c>
      <c r="G6003" s="76" t="s">
        <v>2535</v>
      </c>
      <c r="H6003" s="76" t="s">
        <v>2526</v>
      </c>
      <c r="I6003" s="76" t="s">
        <v>2534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276</v>
      </c>
      <c r="F6004" s="77">
        <v>43876</v>
      </c>
      <c r="G6004" s="76" t="s">
        <v>2533</v>
      </c>
      <c r="H6004" s="76" t="s">
        <v>2526</v>
      </c>
      <c r="I6004" s="76" t="s">
        <v>2525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276</v>
      </c>
      <c r="F6005" s="77">
        <v>43900</v>
      </c>
      <c r="G6005" s="76" t="s">
        <v>2532</v>
      </c>
      <c r="H6005" s="76" t="s">
        <v>2529</v>
      </c>
      <c r="I6005" s="76" t="s">
        <v>2531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276</v>
      </c>
      <c r="F6006" s="77">
        <v>43900</v>
      </c>
      <c r="G6006" s="76" t="s">
        <v>2530</v>
      </c>
      <c r="H6006" s="76" t="s">
        <v>2529</v>
      </c>
      <c r="I6006" s="76" t="s">
        <v>2528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276</v>
      </c>
      <c r="F6007" s="77">
        <v>43934</v>
      </c>
      <c r="G6007" s="76" t="s">
        <v>2527</v>
      </c>
      <c r="H6007" s="76" t="s">
        <v>2526</v>
      </c>
      <c r="I6007" s="76" t="s">
        <v>2525</v>
      </c>
      <c r="J6007" s="78">
        <v>-3.16</v>
      </c>
    </row>
    <row r="6008" spans="1:10" x14ac:dyDescent="0.25">
      <c r="A6008" s="76"/>
      <c r="B6008" s="76"/>
      <c r="C6008" s="76" t="s">
        <v>2524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2523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285</v>
      </c>
      <c r="F6010" s="77">
        <v>41729</v>
      </c>
      <c r="G6010" s="76" t="s">
        <v>473</v>
      </c>
      <c r="H6010" s="76"/>
      <c r="I6010" s="76" t="s">
        <v>472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285</v>
      </c>
      <c r="F6011" s="77">
        <v>42094</v>
      </c>
      <c r="G6011" s="76" t="s">
        <v>452</v>
      </c>
      <c r="H6011" s="76"/>
      <c r="I6011" s="76" t="s">
        <v>451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285</v>
      </c>
      <c r="F6012" s="77">
        <v>42370</v>
      </c>
      <c r="G6012" s="76" t="s">
        <v>568</v>
      </c>
      <c r="H6012" s="76"/>
      <c r="I6012" s="76" t="s">
        <v>567</v>
      </c>
      <c r="J6012" s="78">
        <v>472</v>
      </c>
    </row>
    <row r="6013" spans="1:10" x14ac:dyDescent="0.25">
      <c r="A6013" s="76"/>
      <c r="B6013" s="76"/>
      <c r="C6013" s="76" t="s">
        <v>2522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2521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285</v>
      </c>
      <c r="F6015" s="77">
        <v>42521</v>
      </c>
      <c r="G6015" s="76" t="s">
        <v>420</v>
      </c>
      <c r="H6015" s="76"/>
      <c r="I6015" s="76" t="s">
        <v>419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285</v>
      </c>
      <c r="F6016" s="77">
        <v>42794</v>
      </c>
      <c r="G6016" s="76" t="s">
        <v>2520</v>
      </c>
      <c r="H6016" s="76"/>
      <c r="I6016" s="76" t="s">
        <v>556</v>
      </c>
      <c r="J6016" s="78">
        <v>-8</v>
      </c>
    </row>
    <row r="6017" spans="1:10" x14ac:dyDescent="0.25">
      <c r="A6017" s="76"/>
      <c r="B6017" s="76"/>
      <c r="C6017" s="76" t="s">
        <v>2519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2518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285</v>
      </c>
      <c r="F6019" s="77">
        <v>40968</v>
      </c>
      <c r="G6019" s="76" t="s">
        <v>523</v>
      </c>
      <c r="H6019" s="76"/>
      <c r="I6019" s="76" t="s">
        <v>522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285</v>
      </c>
      <c r="F6020" s="77">
        <v>40999</v>
      </c>
      <c r="G6020" s="76" t="s">
        <v>626</v>
      </c>
      <c r="H6020" s="76"/>
      <c r="I6020" s="76" t="s">
        <v>625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285</v>
      </c>
      <c r="F6021" s="77">
        <v>40999</v>
      </c>
      <c r="G6021" s="76" t="s">
        <v>2271</v>
      </c>
      <c r="H6021" s="76"/>
      <c r="I6021" s="76" t="s">
        <v>2270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285</v>
      </c>
      <c r="F6022" s="77">
        <v>41029</v>
      </c>
      <c r="G6022" s="76" t="s">
        <v>519</v>
      </c>
      <c r="H6022" s="76"/>
      <c r="I6022" s="76" t="s">
        <v>518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285</v>
      </c>
      <c r="F6023" s="77">
        <v>41029</v>
      </c>
      <c r="G6023" s="76" t="s">
        <v>1243</v>
      </c>
      <c r="H6023" s="76"/>
      <c r="I6023" s="76" t="s">
        <v>1242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285</v>
      </c>
      <c r="F6024" s="77">
        <v>41029</v>
      </c>
      <c r="G6024" s="76" t="s">
        <v>517</v>
      </c>
      <c r="H6024" s="76"/>
      <c r="I6024" s="76" t="s">
        <v>516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285</v>
      </c>
      <c r="F6025" s="77">
        <v>41060</v>
      </c>
      <c r="G6025" s="76" t="s">
        <v>1790</v>
      </c>
      <c r="H6025" s="76"/>
      <c r="I6025" s="76" t="s">
        <v>1791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285</v>
      </c>
      <c r="F6026" s="77">
        <v>41121</v>
      </c>
      <c r="G6026" s="76" t="s">
        <v>513</v>
      </c>
      <c r="H6026" s="76"/>
      <c r="I6026" s="76" t="s">
        <v>512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285</v>
      </c>
      <c r="F6027" s="77">
        <v>41121</v>
      </c>
      <c r="G6027" s="76" t="s">
        <v>1008</v>
      </c>
      <c r="H6027" s="76"/>
      <c r="I6027" s="76" t="s">
        <v>1007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285</v>
      </c>
      <c r="F6028" s="77">
        <v>41152</v>
      </c>
      <c r="G6028" s="76" t="s">
        <v>511</v>
      </c>
      <c r="H6028" s="76"/>
      <c r="I6028" s="76" t="s">
        <v>510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285</v>
      </c>
      <c r="F6029" s="77">
        <v>41152</v>
      </c>
      <c r="G6029" s="76" t="s">
        <v>950</v>
      </c>
      <c r="H6029" s="76"/>
      <c r="I6029" s="76" t="s">
        <v>949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285</v>
      </c>
      <c r="F6030" s="77">
        <v>41182</v>
      </c>
      <c r="G6030" s="76" t="s">
        <v>509</v>
      </c>
      <c r="H6030" s="76"/>
      <c r="I6030" s="76" t="s">
        <v>508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285</v>
      </c>
      <c r="F6031" s="77">
        <v>41182</v>
      </c>
      <c r="G6031" s="76" t="s">
        <v>867</v>
      </c>
      <c r="H6031" s="76"/>
      <c r="I6031" s="76" t="s">
        <v>866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285</v>
      </c>
      <c r="F6032" s="77">
        <v>41213</v>
      </c>
      <c r="G6032" s="76" t="s">
        <v>507</v>
      </c>
      <c r="H6032" s="76"/>
      <c r="I6032" s="76" t="s">
        <v>506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285</v>
      </c>
      <c r="F6033" s="77">
        <v>41213</v>
      </c>
      <c r="G6033" s="76" t="s">
        <v>1241</v>
      </c>
      <c r="H6033" s="76"/>
      <c r="I6033" s="76" t="s">
        <v>1240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285</v>
      </c>
      <c r="F6034" s="77">
        <v>41243</v>
      </c>
      <c r="G6034" s="76" t="s">
        <v>505</v>
      </c>
      <c r="H6034" s="76"/>
      <c r="I6034" s="76" t="s">
        <v>504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285</v>
      </c>
      <c r="F6035" s="77">
        <v>41243</v>
      </c>
      <c r="G6035" s="76" t="s">
        <v>1602</v>
      </c>
      <c r="H6035" s="76"/>
      <c r="I6035" s="76" t="s">
        <v>1601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285</v>
      </c>
      <c r="F6036" s="77">
        <v>41243</v>
      </c>
      <c r="G6036" s="76" t="s">
        <v>827</v>
      </c>
      <c r="H6036" s="76"/>
      <c r="I6036" s="76" t="s">
        <v>826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285</v>
      </c>
      <c r="F6037" s="77">
        <v>41274</v>
      </c>
      <c r="G6037" s="76" t="s">
        <v>503</v>
      </c>
      <c r="H6037" s="76"/>
      <c r="I6037" s="76" t="s">
        <v>502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285</v>
      </c>
      <c r="F6038" s="77">
        <v>41274</v>
      </c>
      <c r="G6038" s="76" t="s">
        <v>1788</v>
      </c>
      <c r="H6038" s="76"/>
      <c r="I6038" s="76" t="s">
        <v>1787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285</v>
      </c>
      <c r="F6039" s="77">
        <v>41274</v>
      </c>
      <c r="G6039" s="76" t="s">
        <v>622</v>
      </c>
      <c r="H6039" s="76"/>
      <c r="I6039" s="76" t="s">
        <v>621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285</v>
      </c>
      <c r="F6040" s="77">
        <v>41274</v>
      </c>
      <c r="G6040" s="76" t="s">
        <v>622</v>
      </c>
      <c r="H6040" s="76"/>
      <c r="I6040" s="76" t="s">
        <v>621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285</v>
      </c>
      <c r="F6041" s="77">
        <v>41305</v>
      </c>
      <c r="G6041" s="76" t="s">
        <v>501</v>
      </c>
      <c r="H6041" s="76"/>
      <c r="I6041" s="76" t="s">
        <v>500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285</v>
      </c>
      <c r="F6042" s="77">
        <v>41305</v>
      </c>
      <c r="G6042" s="76" t="s">
        <v>1521</v>
      </c>
      <c r="H6042" s="76"/>
      <c r="I6042" s="76" t="s">
        <v>1520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285</v>
      </c>
      <c r="F6043" s="77">
        <v>41333</v>
      </c>
      <c r="G6043" s="76" t="s">
        <v>499</v>
      </c>
      <c r="H6043" s="76"/>
      <c r="I6043" s="76" t="s">
        <v>498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285</v>
      </c>
      <c r="F6044" s="77">
        <v>41333</v>
      </c>
      <c r="G6044" s="76" t="s">
        <v>1519</v>
      </c>
      <c r="H6044" s="76"/>
      <c r="I6044" s="76" t="s">
        <v>1518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285</v>
      </c>
      <c r="F6045" s="77">
        <v>41364</v>
      </c>
      <c r="G6045" s="76" t="s">
        <v>497</v>
      </c>
      <c r="H6045" s="76"/>
      <c r="I6045" s="76" t="s">
        <v>496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285</v>
      </c>
      <c r="F6046" s="77">
        <v>41364</v>
      </c>
      <c r="G6046" s="76" t="s">
        <v>2517</v>
      </c>
      <c r="H6046" s="76"/>
      <c r="I6046" s="76" t="s">
        <v>2516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285</v>
      </c>
      <c r="F6047" s="77">
        <v>41394</v>
      </c>
      <c r="G6047" s="76" t="s">
        <v>495</v>
      </c>
      <c r="H6047" s="76"/>
      <c r="I6047" s="76" t="s">
        <v>494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285</v>
      </c>
      <c r="F6048" s="77">
        <v>41425</v>
      </c>
      <c r="G6048" s="76" t="s">
        <v>493</v>
      </c>
      <c r="H6048" s="76"/>
      <c r="I6048" s="76" t="s">
        <v>492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285</v>
      </c>
      <c r="F6049" s="77">
        <v>41455</v>
      </c>
      <c r="G6049" s="76" t="s">
        <v>1237</v>
      </c>
      <c r="H6049" s="76"/>
      <c r="I6049" s="76" t="s">
        <v>1236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285</v>
      </c>
      <c r="F6050" s="77">
        <v>41486</v>
      </c>
      <c r="G6050" s="76" t="s">
        <v>591</v>
      </c>
      <c r="H6050" s="76"/>
      <c r="I6050" s="76" t="s">
        <v>590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285</v>
      </c>
      <c r="F6051" s="77">
        <v>41517</v>
      </c>
      <c r="G6051" s="76" t="s">
        <v>489</v>
      </c>
      <c r="H6051" s="76"/>
      <c r="I6051" s="76" t="s">
        <v>488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285</v>
      </c>
      <c r="F6052" s="77">
        <v>41517</v>
      </c>
      <c r="G6052" s="76" t="s">
        <v>825</v>
      </c>
      <c r="H6052" s="76"/>
      <c r="I6052" s="76" t="s">
        <v>824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285</v>
      </c>
      <c r="F6053" s="77">
        <v>41547</v>
      </c>
      <c r="G6053" s="76" t="s">
        <v>487</v>
      </c>
      <c r="H6053" s="76"/>
      <c r="I6053" s="76" t="s">
        <v>486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285</v>
      </c>
      <c r="F6054" s="77">
        <v>41547</v>
      </c>
      <c r="G6054" s="76" t="s">
        <v>823</v>
      </c>
      <c r="H6054" s="76"/>
      <c r="I6054" s="76" t="s">
        <v>822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285</v>
      </c>
      <c r="F6055" s="77">
        <v>41578</v>
      </c>
      <c r="G6055" s="76" t="s">
        <v>485</v>
      </c>
      <c r="H6055" s="76"/>
      <c r="I6055" s="76" t="s">
        <v>484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285</v>
      </c>
      <c r="F6056" s="77">
        <v>41578</v>
      </c>
      <c r="G6056" s="76" t="s">
        <v>821</v>
      </c>
      <c r="H6056" s="76"/>
      <c r="I6056" s="76" t="s">
        <v>820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285</v>
      </c>
      <c r="F6057" s="77">
        <v>41608</v>
      </c>
      <c r="G6057" s="76" t="s">
        <v>483</v>
      </c>
      <c r="H6057" s="76"/>
      <c r="I6057" s="76" t="s">
        <v>482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285</v>
      </c>
      <c r="F6058" s="77">
        <v>41608</v>
      </c>
      <c r="G6058" s="76" t="s">
        <v>819</v>
      </c>
      <c r="H6058" s="76"/>
      <c r="I6058" s="76" t="s">
        <v>818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285</v>
      </c>
      <c r="F6059" s="77">
        <v>41639</v>
      </c>
      <c r="G6059" s="76" t="s">
        <v>1600</v>
      </c>
      <c r="H6059" s="76"/>
      <c r="I6059" s="76" t="s">
        <v>1599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285</v>
      </c>
      <c r="F6060" s="77">
        <v>41639</v>
      </c>
      <c r="G6060" s="76" t="s">
        <v>481</v>
      </c>
      <c r="H6060" s="76"/>
      <c r="I6060" s="76" t="s">
        <v>480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285</v>
      </c>
      <c r="F6061" s="77">
        <v>41666</v>
      </c>
      <c r="G6061" s="76" t="s">
        <v>479</v>
      </c>
      <c r="H6061" s="76"/>
      <c r="I6061" s="76" t="s">
        <v>1124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285</v>
      </c>
      <c r="F6062" s="77">
        <v>41670</v>
      </c>
      <c r="G6062" s="76" t="s">
        <v>587</v>
      </c>
      <c r="H6062" s="76"/>
      <c r="I6062" s="76" t="s">
        <v>586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285</v>
      </c>
      <c r="F6063" s="77">
        <v>41680</v>
      </c>
      <c r="G6063" s="76" t="s">
        <v>2515</v>
      </c>
      <c r="H6063" s="76"/>
      <c r="I6063" s="76" t="s">
        <v>2514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285</v>
      </c>
      <c r="F6064" s="77">
        <v>41698</v>
      </c>
      <c r="G6064" s="76" t="s">
        <v>477</v>
      </c>
      <c r="H6064" s="76"/>
      <c r="I6064" s="76" t="s">
        <v>476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285</v>
      </c>
      <c r="F6065" s="77">
        <v>41723</v>
      </c>
      <c r="G6065" s="76" t="s">
        <v>2513</v>
      </c>
      <c r="H6065" s="76" t="s">
        <v>2512</v>
      </c>
      <c r="I6065" s="76" t="s">
        <v>2511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296</v>
      </c>
      <c r="F6066" s="77">
        <v>41729</v>
      </c>
      <c r="G6066" s="76"/>
      <c r="H6066" s="76" t="s">
        <v>2510</v>
      </c>
      <c r="I6066" s="76" t="s">
        <v>2509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285</v>
      </c>
      <c r="F6067" s="77">
        <v>41729</v>
      </c>
      <c r="G6067" s="76" t="s">
        <v>473</v>
      </c>
      <c r="H6067" s="76"/>
      <c r="I6067" s="76" t="s">
        <v>472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296</v>
      </c>
      <c r="F6068" s="77">
        <v>41736</v>
      </c>
      <c r="G6068" s="76"/>
      <c r="H6068" s="76" t="s">
        <v>2508</v>
      </c>
      <c r="I6068" s="76" t="s">
        <v>2507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285</v>
      </c>
      <c r="F6069" s="77">
        <v>41759</v>
      </c>
      <c r="G6069" s="76" t="s">
        <v>471</v>
      </c>
      <c r="H6069" s="76"/>
      <c r="I6069" s="76" t="s">
        <v>470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285</v>
      </c>
      <c r="F6070" s="77">
        <v>41790</v>
      </c>
      <c r="G6070" s="76" t="s">
        <v>570</v>
      </c>
      <c r="H6070" s="76"/>
      <c r="I6070" s="76" t="s">
        <v>569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446</v>
      </c>
      <c r="F6071" s="77">
        <v>41803</v>
      </c>
      <c r="G6071" s="76"/>
      <c r="H6071" s="76" t="s">
        <v>2506</v>
      </c>
      <c r="I6071" s="76" t="s">
        <v>2505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285</v>
      </c>
      <c r="F6072" s="77">
        <v>41820</v>
      </c>
      <c r="G6072" s="76" t="s">
        <v>769</v>
      </c>
      <c r="H6072" s="76"/>
      <c r="I6072" s="76" t="s">
        <v>768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285</v>
      </c>
      <c r="F6073" s="77">
        <v>41851</v>
      </c>
      <c r="G6073" s="76" t="s">
        <v>469</v>
      </c>
      <c r="H6073" s="76"/>
      <c r="I6073" s="76" t="s">
        <v>468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296</v>
      </c>
      <c r="F6074" s="77">
        <v>41890</v>
      </c>
      <c r="G6074" s="76"/>
      <c r="H6074" s="76" t="s">
        <v>2443</v>
      </c>
      <c r="I6074" s="76" t="s">
        <v>2442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296</v>
      </c>
      <c r="F6075" s="77">
        <v>41890</v>
      </c>
      <c r="G6075" s="76"/>
      <c r="H6075" s="76" t="s">
        <v>2295</v>
      </c>
      <c r="I6075" s="76" t="s">
        <v>2504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296</v>
      </c>
      <c r="F6076" s="77">
        <v>41904</v>
      </c>
      <c r="G6076" s="76"/>
      <c r="H6076" s="76" t="s">
        <v>2295</v>
      </c>
      <c r="I6076" s="76" t="s">
        <v>2504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285</v>
      </c>
      <c r="F6077" s="77">
        <v>41912</v>
      </c>
      <c r="G6077" s="76" t="s">
        <v>287</v>
      </c>
      <c r="H6077" s="76"/>
      <c r="I6077" s="76" t="s">
        <v>286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637</v>
      </c>
      <c r="F6078" s="77">
        <v>41912</v>
      </c>
      <c r="G6078" s="76"/>
      <c r="H6078" s="76" t="s">
        <v>2503</v>
      </c>
      <c r="I6078" s="76" t="s">
        <v>962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296</v>
      </c>
      <c r="F6079" s="77">
        <v>41932</v>
      </c>
      <c r="G6079" s="76"/>
      <c r="H6079" s="76" t="s">
        <v>2295</v>
      </c>
      <c r="I6079" s="76" t="s">
        <v>2502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296</v>
      </c>
      <c r="F6080" s="77">
        <v>41932</v>
      </c>
      <c r="G6080" s="76"/>
      <c r="H6080" s="76" t="s">
        <v>2493</v>
      </c>
      <c r="I6080" s="76" t="s">
        <v>2500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637</v>
      </c>
      <c r="F6081" s="77">
        <v>41933</v>
      </c>
      <c r="G6081" s="76"/>
      <c r="H6081" s="76"/>
      <c r="I6081" s="76" t="s">
        <v>2501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296</v>
      </c>
      <c r="F6082" s="77">
        <v>41960</v>
      </c>
      <c r="G6082" s="76"/>
      <c r="H6082" s="76" t="s">
        <v>2493</v>
      </c>
      <c r="I6082" s="76" t="s">
        <v>2500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296</v>
      </c>
      <c r="F6083" s="77">
        <v>41960</v>
      </c>
      <c r="G6083" s="76"/>
      <c r="H6083" s="76" t="s">
        <v>2295</v>
      </c>
      <c r="I6083" s="76" t="s">
        <v>2499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296</v>
      </c>
      <c r="F6084" s="77">
        <v>41967</v>
      </c>
      <c r="G6084" s="76"/>
      <c r="H6084" s="76" t="s">
        <v>2353</v>
      </c>
      <c r="I6084" s="76" t="s">
        <v>2491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285</v>
      </c>
      <c r="F6085" s="77">
        <v>41973</v>
      </c>
      <c r="G6085" s="76" t="s">
        <v>462</v>
      </c>
      <c r="H6085" s="76"/>
      <c r="I6085" s="76" t="s">
        <v>461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296</v>
      </c>
      <c r="F6086" s="77">
        <v>41974</v>
      </c>
      <c r="G6086" s="76"/>
      <c r="H6086" s="76" t="s">
        <v>2353</v>
      </c>
      <c r="I6086" s="76" t="s">
        <v>2491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296</v>
      </c>
      <c r="F6087" s="77">
        <v>41981</v>
      </c>
      <c r="G6087" s="76"/>
      <c r="H6087" s="76" t="s">
        <v>2353</v>
      </c>
      <c r="I6087" s="76" t="s">
        <v>2491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285</v>
      </c>
      <c r="F6088" s="77">
        <v>41982</v>
      </c>
      <c r="G6088" s="76" t="s">
        <v>2498</v>
      </c>
      <c r="H6088" s="76" t="s">
        <v>2497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296</v>
      </c>
      <c r="F6089" s="77">
        <v>41988</v>
      </c>
      <c r="G6089" s="76"/>
      <c r="H6089" s="76" t="s">
        <v>2295</v>
      </c>
      <c r="I6089" s="76" t="s">
        <v>2496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296</v>
      </c>
      <c r="F6090" s="77">
        <v>41988</v>
      </c>
      <c r="G6090" s="76"/>
      <c r="H6090" s="76" t="s">
        <v>2353</v>
      </c>
      <c r="I6090" s="76" t="s">
        <v>2491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637</v>
      </c>
      <c r="F6091" s="77">
        <v>41995</v>
      </c>
      <c r="G6091" s="76"/>
      <c r="H6091" s="76" t="s">
        <v>2495</v>
      </c>
      <c r="I6091" s="76" t="s">
        <v>2494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296</v>
      </c>
      <c r="F6092" s="77">
        <v>42002</v>
      </c>
      <c r="G6092" s="76"/>
      <c r="H6092" s="76" t="s">
        <v>2493</v>
      </c>
      <c r="I6092" s="76" t="s">
        <v>2492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296</v>
      </c>
      <c r="F6093" s="77">
        <v>42002</v>
      </c>
      <c r="G6093" s="76"/>
      <c r="H6093" s="76" t="s">
        <v>2353</v>
      </c>
      <c r="I6093" s="76" t="s">
        <v>2491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296</v>
      </c>
      <c r="F6094" s="77">
        <v>42002</v>
      </c>
      <c r="G6094" s="76"/>
      <c r="H6094" s="76" t="s">
        <v>2295</v>
      </c>
      <c r="I6094" s="76" t="s">
        <v>2490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296</v>
      </c>
      <c r="F6095" s="77">
        <v>42004</v>
      </c>
      <c r="G6095" s="76"/>
      <c r="H6095" s="76" t="s">
        <v>2353</v>
      </c>
      <c r="I6095" s="76" t="s">
        <v>2480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296</v>
      </c>
      <c r="F6096" s="77">
        <v>42004</v>
      </c>
      <c r="G6096" s="76"/>
      <c r="H6096" s="76" t="s">
        <v>2353</v>
      </c>
      <c r="I6096" s="76" t="s">
        <v>2489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637</v>
      </c>
      <c r="F6097" s="77">
        <v>42012</v>
      </c>
      <c r="G6097" s="76" t="s">
        <v>2488</v>
      </c>
      <c r="H6097" s="76" t="s">
        <v>2464</v>
      </c>
      <c r="I6097" s="76" t="s">
        <v>2487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296</v>
      </c>
      <c r="F6098" s="77">
        <v>42018</v>
      </c>
      <c r="G6098" s="76"/>
      <c r="H6098" s="76" t="s">
        <v>2353</v>
      </c>
      <c r="I6098" s="76" t="s">
        <v>2480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296</v>
      </c>
      <c r="F6099" s="77">
        <v>42030</v>
      </c>
      <c r="G6099" s="76"/>
      <c r="H6099" s="76" t="s">
        <v>2353</v>
      </c>
      <c r="I6099" s="76" t="s">
        <v>2480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285</v>
      </c>
      <c r="F6100" s="77">
        <v>42035</v>
      </c>
      <c r="G6100" s="76" t="s">
        <v>754</v>
      </c>
      <c r="H6100" s="76"/>
      <c r="I6100" s="76" t="s">
        <v>753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296</v>
      </c>
      <c r="F6101" s="77">
        <v>42037</v>
      </c>
      <c r="G6101" s="76"/>
      <c r="H6101" s="76" t="s">
        <v>2353</v>
      </c>
      <c r="I6101" s="76" t="s">
        <v>2480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296</v>
      </c>
      <c r="F6102" s="77">
        <v>42037</v>
      </c>
      <c r="G6102" s="76"/>
      <c r="H6102" s="76" t="s">
        <v>2353</v>
      </c>
      <c r="I6102" s="76" t="s">
        <v>2486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296</v>
      </c>
      <c r="F6103" s="77">
        <v>42037</v>
      </c>
      <c r="G6103" s="76"/>
      <c r="H6103" s="76" t="s">
        <v>2295</v>
      </c>
      <c r="I6103" s="76" t="s">
        <v>2485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637</v>
      </c>
      <c r="F6104" s="77">
        <v>42041</v>
      </c>
      <c r="G6104" s="76"/>
      <c r="H6104" s="76"/>
      <c r="I6104" s="76" t="s">
        <v>2484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296</v>
      </c>
      <c r="F6105" s="77">
        <v>42051</v>
      </c>
      <c r="G6105" s="76"/>
      <c r="H6105" s="76" t="s">
        <v>2353</v>
      </c>
      <c r="I6105" s="76" t="s">
        <v>2483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296</v>
      </c>
      <c r="F6106" s="77">
        <v>42051</v>
      </c>
      <c r="G6106" s="76"/>
      <c r="H6106" s="76" t="s">
        <v>2353</v>
      </c>
      <c r="I6106" s="76" t="s">
        <v>2482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296</v>
      </c>
      <c r="F6107" s="77">
        <v>42051</v>
      </c>
      <c r="G6107" s="76"/>
      <c r="H6107" s="76" t="s">
        <v>2353</v>
      </c>
      <c r="I6107" s="76" t="s">
        <v>2481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296</v>
      </c>
      <c r="F6108" s="77">
        <v>42051</v>
      </c>
      <c r="G6108" s="76"/>
      <c r="H6108" s="76" t="s">
        <v>2353</v>
      </c>
      <c r="I6108" s="76" t="s">
        <v>2480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296</v>
      </c>
      <c r="F6109" s="77">
        <v>42051</v>
      </c>
      <c r="G6109" s="76"/>
      <c r="H6109" s="76" t="s">
        <v>2470</v>
      </c>
      <c r="I6109" s="76" t="s">
        <v>2479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296</v>
      </c>
      <c r="F6110" s="77">
        <v>42058</v>
      </c>
      <c r="G6110" s="76"/>
      <c r="H6110" s="76" t="s">
        <v>2353</v>
      </c>
      <c r="I6110" s="76" t="s">
        <v>2478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637</v>
      </c>
      <c r="F6111" s="77">
        <v>42060</v>
      </c>
      <c r="G6111" s="76"/>
      <c r="H6111" s="76" t="s">
        <v>2464</v>
      </c>
      <c r="I6111" s="76" t="s">
        <v>2477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285</v>
      </c>
      <c r="F6112" s="77">
        <v>42063</v>
      </c>
      <c r="G6112" s="76" t="s">
        <v>457</v>
      </c>
      <c r="H6112" s="76"/>
      <c r="I6112" s="76" t="s">
        <v>456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296</v>
      </c>
      <c r="F6113" s="77">
        <v>42065</v>
      </c>
      <c r="G6113" s="76"/>
      <c r="H6113" s="76" t="s">
        <v>2353</v>
      </c>
      <c r="I6113" s="76" t="s">
        <v>2476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296</v>
      </c>
      <c r="F6114" s="77">
        <v>42065</v>
      </c>
      <c r="G6114" s="76"/>
      <c r="H6114" s="76" t="s">
        <v>2353</v>
      </c>
      <c r="I6114" s="76" t="s">
        <v>2475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637</v>
      </c>
      <c r="F6115" s="77">
        <v>42069</v>
      </c>
      <c r="G6115" s="76"/>
      <c r="H6115" s="76" t="s">
        <v>2470</v>
      </c>
      <c r="I6115" s="76" t="s">
        <v>2474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296</v>
      </c>
      <c r="F6116" s="77">
        <v>42072</v>
      </c>
      <c r="G6116" s="76"/>
      <c r="H6116" s="76" t="s">
        <v>2473</v>
      </c>
      <c r="I6116" s="76" t="s">
        <v>2472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296</v>
      </c>
      <c r="F6117" s="77">
        <v>42072</v>
      </c>
      <c r="G6117" s="76"/>
      <c r="H6117" s="76" t="s">
        <v>2295</v>
      </c>
      <c r="I6117" s="76" t="s">
        <v>2471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296</v>
      </c>
      <c r="F6118" s="77">
        <v>42072</v>
      </c>
      <c r="G6118" s="76"/>
      <c r="H6118" s="76" t="s">
        <v>2470</v>
      </c>
      <c r="I6118" s="76" t="s">
        <v>2469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296</v>
      </c>
      <c r="F6119" s="77">
        <v>42072</v>
      </c>
      <c r="G6119" s="76"/>
      <c r="H6119" s="76" t="s">
        <v>2353</v>
      </c>
      <c r="I6119" s="76" t="s">
        <v>2468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296</v>
      </c>
      <c r="F6120" s="77">
        <v>42086</v>
      </c>
      <c r="G6120" s="76"/>
      <c r="H6120" s="76" t="s">
        <v>2353</v>
      </c>
      <c r="I6120" s="76" t="s">
        <v>2467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296</v>
      </c>
      <c r="F6121" s="77">
        <v>42086</v>
      </c>
      <c r="G6121" s="76"/>
      <c r="H6121" s="76" t="s">
        <v>2353</v>
      </c>
      <c r="I6121" s="76" t="s">
        <v>2466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637</v>
      </c>
      <c r="F6122" s="77">
        <v>42086</v>
      </c>
      <c r="G6122" s="76"/>
      <c r="H6122" s="76" t="s">
        <v>1276</v>
      </c>
      <c r="I6122" s="76" t="s">
        <v>859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637</v>
      </c>
      <c r="F6123" s="77">
        <v>42090</v>
      </c>
      <c r="G6123" s="76" t="s">
        <v>2465</v>
      </c>
      <c r="H6123" s="76" t="s">
        <v>2464</v>
      </c>
      <c r="I6123" s="76" t="s">
        <v>2463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285</v>
      </c>
      <c r="F6124" s="77">
        <v>42094</v>
      </c>
      <c r="G6124" s="76" t="s">
        <v>452</v>
      </c>
      <c r="H6124" s="76"/>
      <c r="I6124" s="76" t="s">
        <v>451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296</v>
      </c>
      <c r="F6125" s="77">
        <v>42100</v>
      </c>
      <c r="G6125" s="76"/>
      <c r="H6125" s="76" t="s">
        <v>323</v>
      </c>
      <c r="I6125" s="76" t="s">
        <v>2462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296</v>
      </c>
      <c r="F6126" s="77">
        <v>42100</v>
      </c>
      <c r="G6126" s="76"/>
      <c r="H6126" s="76" t="s">
        <v>2353</v>
      </c>
      <c r="I6126" s="76" t="s">
        <v>2461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296</v>
      </c>
      <c r="F6127" s="77">
        <v>42114</v>
      </c>
      <c r="G6127" s="76"/>
      <c r="H6127" s="76" t="s">
        <v>2353</v>
      </c>
      <c r="I6127" s="76" t="s">
        <v>2460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296</v>
      </c>
      <c r="F6128" s="77">
        <v>42114</v>
      </c>
      <c r="G6128" s="76"/>
      <c r="H6128" s="76" t="s">
        <v>2353</v>
      </c>
      <c r="I6128" s="76" t="s">
        <v>2459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296</v>
      </c>
      <c r="F6129" s="77">
        <v>42114</v>
      </c>
      <c r="G6129" s="76"/>
      <c r="H6129" s="76" t="s">
        <v>2295</v>
      </c>
      <c r="I6129" s="76" t="s">
        <v>2458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285</v>
      </c>
      <c r="F6130" s="77">
        <v>42114</v>
      </c>
      <c r="G6130" s="76" t="s">
        <v>2457</v>
      </c>
      <c r="H6130" s="76"/>
      <c r="I6130" s="76" t="s">
        <v>2456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637</v>
      </c>
      <c r="F6131" s="77">
        <v>42115</v>
      </c>
      <c r="G6131" s="76"/>
      <c r="H6131" s="76"/>
      <c r="I6131" s="76" t="s">
        <v>2455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285</v>
      </c>
      <c r="F6132" s="77">
        <v>42124</v>
      </c>
      <c r="G6132" s="76" t="s">
        <v>448</v>
      </c>
      <c r="H6132" s="76"/>
      <c r="I6132" s="76" t="s">
        <v>447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296</v>
      </c>
      <c r="F6133" s="77">
        <v>42128</v>
      </c>
      <c r="G6133" s="76"/>
      <c r="H6133" s="76" t="s">
        <v>2353</v>
      </c>
      <c r="I6133" s="76" t="s">
        <v>2454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296</v>
      </c>
      <c r="F6134" s="77">
        <v>42128</v>
      </c>
      <c r="G6134" s="76"/>
      <c r="H6134" s="76" t="s">
        <v>2353</v>
      </c>
      <c r="I6134" s="76" t="s">
        <v>2453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296</v>
      </c>
      <c r="F6135" s="77">
        <v>42135</v>
      </c>
      <c r="G6135" s="76"/>
      <c r="H6135" s="76" t="s">
        <v>2353</v>
      </c>
      <c r="I6135" s="76" t="s">
        <v>2452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296</v>
      </c>
      <c r="F6136" s="77">
        <v>42150</v>
      </c>
      <c r="G6136" s="76"/>
      <c r="H6136" s="76" t="s">
        <v>2353</v>
      </c>
      <c r="I6136" s="76" t="s">
        <v>2451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285</v>
      </c>
      <c r="F6137" s="77">
        <v>42155</v>
      </c>
      <c r="G6137" s="76" t="s">
        <v>752</v>
      </c>
      <c r="H6137" s="76"/>
      <c r="I6137" s="76" t="s">
        <v>751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285</v>
      </c>
      <c r="F6138" s="77">
        <v>42155</v>
      </c>
      <c r="G6138" s="76" t="s">
        <v>2450</v>
      </c>
      <c r="H6138" s="76"/>
      <c r="I6138" s="76" t="s">
        <v>2449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296</v>
      </c>
      <c r="F6139" s="77">
        <v>42158</v>
      </c>
      <c r="G6139" s="76"/>
      <c r="H6139" s="76" t="s">
        <v>2353</v>
      </c>
      <c r="I6139" s="76" t="s">
        <v>2441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296</v>
      </c>
      <c r="F6140" s="77">
        <v>42163</v>
      </c>
      <c r="G6140" s="76"/>
      <c r="H6140" s="76" t="s">
        <v>2295</v>
      </c>
      <c r="I6140" s="76" t="s">
        <v>2448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296</v>
      </c>
      <c r="F6141" s="77">
        <v>42163</v>
      </c>
      <c r="G6141" s="76"/>
      <c r="H6141" s="76" t="s">
        <v>2447</v>
      </c>
      <c r="I6141" s="76" t="s">
        <v>2446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446</v>
      </c>
      <c r="F6142" s="77">
        <v>42170</v>
      </c>
      <c r="G6142" s="76"/>
      <c r="H6142" s="76" t="s">
        <v>2445</v>
      </c>
      <c r="I6142" s="76" t="s">
        <v>2444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296</v>
      </c>
      <c r="F6143" s="77">
        <v>42184</v>
      </c>
      <c r="G6143" s="76"/>
      <c r="H6143" s="76" t="s">
        <v>2443</v>
      </c>
      <c r="I6143" s="76" t="s">
        <v>2442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296</v>
      </c>
      <c r="F6144" s="77">
        <v>42185</v>
      </c>
      <c r="G6144" s="76"/>
      <c r="H6144" s="76" t="s">
        <v>2353</v>
      </c>
      <c r="I6144" s="76" t="s">
        <v>2441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285</v>
      </c>
      <c r="F6145" s="77">
        <v>42185</v>
      </c>
      <c r="G6145" s="76" t="s">
        <v>443</v>
      </c>
      <c r="H6145" s="76"/>
      <c r="I6145" s="76" t="s">
        <v>442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296</v>
      </c>
      <c r="F6146" s="77">
        <v>42191</v>
      </c>
      <c r="G6146" s="76"/>
      <c r="H6146" s="76" t="s">
        <v>2353</v>
      </c>
      <c r="I6146" s="76" t="s">
        <v>2440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296</v>
      </c>
      <c r="F6147" s="77">
        <v>42191</v>
      </c>
      <c r="G6147" s="76"/>
      <c r="H6147" s="76" t="s">
        <v>2353</v>
      </c>
      <c r="I6147" s="76" t="s">
        <v>2439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296</v>
      </c>
      <c r="F6148" s="77">
        <v>42205</v>
      </c>
      <c r="G6148" s="76"/>
      <c r="H6148" s="76" t="s">
        <v>2295</v>
      </c>
      <c r="I6148" s="76" t="s">
        <v>2438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296</v>
      </c>
      <c r="F6149" s="77">
        <v>42205</v>
      </c>
      <c r="G6149" s="76"/>
      <c r="H6149" s="76" t="s">
        <v>2353</v>
      </c>
      <c r="I6149" s="76" t="s">
        <v>2437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637</v>
      </c>
      <c r="F6150" s="77">
        <v>42207</v>
      </c>
      <c r="G6150" s="76" t="s">
        <v>2436</v>
      </c>
      <c r="H6150" s="76"/>
      <c r="I6150" s="76" t="s">
        <v>2435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296</v>
      </c>
      <c r="F6151" s="77">
        <v>42213</v>
      </c>
      <c r="G6151" s="76"/>
      <c r="H6151" s="76" t="s">
        <v>2434</v>
      </c>
      <c r="I6151" s="76" t="s">
        <v>2433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296</v>
      </c>
      <c r="F6152" s="77">
        <v>42213</v>
      </c>
      <c r="G6152" s="76"/>
      <c r="H6152" s="76" t="s">
        <v>2353</v>
      </c>
      <c r="I6152" s="76" t="s">
        <v>2432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296</v>
      </c>
      <c r="F6153" s="77">
        <v>42213</v>
      </c>
      <c r="G6153" s="76"/>
      <c r="H6153" s="76" t="s">
        <v>2353</v>
      </c>
      <c r="I6153" s="76" t="s">
        <v>2431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296</v>
      </c>
      <c r="F6154" s="77">
        <v>42221</v>
      </c>
      <c r="G6154" s="76"/>
      <c r="H6154" s="76" t="s">
        <v>2353</v>
      </c>
      <c r="I6154" s="76" t="s">
        <v>2430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285</v>
      </c>
      <c r="F6155" s="77">
        <v>42247</v>
      </c>
      <c r="G6155" s="76" t="s">
        <v>440</v>
      </c>
      <c r="H6155" s="76"/>
      <c r="I6155" s="76" t="s">
        <v>439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296</v>
      </c>
      <c r="F6156" s="77">
        <v>42257</v>
      </c>
      <c r="G6156" s="76"/>
      <c r="H6156" s="76" t="s">
        <v>2353</v>
      </c>
      <c r="I6156" s="76" t="s">
        <v>2429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296</v>
      </c>
      <c r="F6157" s="77">
        <v>42257</v>
      </c>
      <c r="G6157" s="76"/>
      <c r="H6157" s="76" t="s">
        <v>2353</v>
      </c>
      <c r="I6157" s="76" t="s">
        <v>2428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296</v>
      </c>
      <c r="F6158" s="77">
        <v>42257</v>
      </c>
      <c r="G6158" s="76"/>
      <c r="H6158" s="76" t="s">
        <v>2353</v>
      </c>
      <c r="I6158" s="76" t="s">
        <v>2427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296</v>
      </c>
      <c r="F6159" s="77">
        <v>42265</v>
      </c>
      <c r="G6159" s="76"/>
      <c r="H6159" s="76" t="s">
        <v>2295</v>
      </c>
      <c r="I6159" s="76" t="s">
        <v>2426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446</v>
      </c>
      <c r="F6160" s="77">
        <v>42275</v>
      </c>
      <c r="G6160" s="76"/>
      <c r="H6160" s="76" t="s">
        <v>2425</v>
      </c>
      <c r="I6160" s="76" t="s">
        <v>2424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296</v>
      </c>
      <c r="F6161" s="77">
        <v>42277</v>
      </c>
      <c r="G6161" s="76"/>
      <c r="H6161" s="76" t="s">
        <v>2295</v>
      </c>
      <c r="I6161" s="76" t="s">
        <v>2423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285</v>
      </c>
      <c r="F6162" s="77">
        <v>42277</v>
      </c>
      <c r="G6162" s="76" t="s">
        <v>438</v>
      </c>
      <c r="H6162" s="76"/>
      <c r="I6162" s="76" t="s">
        <v>437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296</v>
      </c>
      <c r="F6163" s="77">
        <v>42282</v>
      </c>
      <c r="G6163" s="76"/>
      <c r="H6163" s="76" t="s">
        <v>2353</v>
      </c>
      <c r="I6163" s="76" t="s">
        <v>2422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296</v>
      </c>
      <c r="F6164" s="77">
        <v>42283</v>
      </c>
      <c r="G6164" s="76"/>
      <c r="H6164" s="76" t="s">
        <v>2353</v>
      </c>
      <c r="I6164" s="76" t="s">
        <v>2421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296</v>
      </c>
      <c r="F6165" s="77">
        <v>42290</v>
      </c>
      <c r="G6165" s="76"/>
      <c r="H6165" s="76" t="s">
        <v>2353</v>
      </c>
      <c r="I6165" s="76" t="s">
        <v>2420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296</v>
      </c>
      <c r="F6166" s="77">
        <v>42306</v>
      </c>
      <c r="G6166" s="76"/>
      <c r="H6166" s="76" t="s">
        <v>2353</v>
      </c>
      <c r="I6166" s="76" t="s">
        <v>2419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296</v>
      </c>
      <c r="F6167" s="77">
        <v>42306</v>
      </c>
      <c r="G6167" s="76"/>
      <c r="H6167" s="76" t="s">
        <v>2353</v>
      </c>
      <c r="I6167" s="76" t="s">
        <v>2418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285</v>
      </c>
      <c r="F6168" s="77">
        <v>42308</v>
      </c>
      <c r="G6168" s="76" t="s">
        <v>436</v>
      </c>
      <c r="H6168" s="76"/>
      <c r="I6168" s="76" t="s">
        <v>435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296</v>
      </c>
      <c r="F6169" s="77">
        <v>42313</v>
      </c>
      <c r="G6169" s="76"/>
      <c r="H6169" s="76" t="s">
        <v>2353</v>
      </c>
      <c r="I6169" s="76" t="s">
        <v>2417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296</v>
      </c>
      <c r="F6170" s="77">
        <v>42331</v>
      </c>
      <c r="G6170" s="76"/>
      <c r="H6170" s="76" t="s">
        <v>2353</v>
      </c>
      <c r="I6170" s="76" t="s">
        <v>2416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296</v>
      </c>
      <c r="F6171" s="77">
        <v>42331</v>
      </c>
      <c r="G6171" s="76"/>
      <c r="H6171" s="76" t="s">
        <v>2353</v>
      </c>
      <c r="I6171" s="76" t="s">
        <v>2415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296</v>
      </c>
      <c r="F6172" s="77">
        <v>42331</v>
      </c>
      <c r="G6172" s="76"/>
      <c r="H6172" s="76" t="s">
        <v>2353</v>
      </c>
      <c r="I6172" s="76" t="s">
        <v>2414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285</v>
      </c>
      <c r="F6173" s="77">
        <v>42338</v>
      </c>
      <c r="G6173" s="76" t="s">
        <v>434</v>
      </c>
      <c r="H6173" s="76"/>
      <c r="I6173" s="76" t="s">
        <v>433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296</v>
      </c>
      <c r="F6174" s="77">
        <v>42345</v>
      </c>
      <c r="G6174" s="76"/>
      <c r="H6174" s="76" t="s">
        <v>2295</v>
      </c>
      <c r="I6174" s="76" t="s">
        <v>2413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296</v>
      </c>
      <c r="F6175" s="77">
        <v>42345</v>
      </c>
      <c r="G6175" s="76"/>
      <c r="H6175" s="76" t="s">
        <v>2295</v>
      </c>
      <c r="I6175" s="76" t="s">
        <v>2412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296</v>
      </c>
      <c r="F6176" s="77">
        <v>42348</v>
      </c>
      <c r="G6176" s="76"/>
      <c r="H6176" s="76" t="s">
        <v>2353</v>
      </c>
      <c r="I6176" s="76" t="s">
        <v>2411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296</v>
      </c>
      <c r="F6177" s="77">
        <v>42348</v>
      </c>
      <c r="G6177" s="76"/>
      <c r="H6177" s="76" t="s">
        <v>2295</v>
      </c>
      <c r="I6177" s="76" t="s">
        <v>2410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296</v>
      </c>
      <c r="F6178" s="77">
        <v>42348</v>
      </c>
      <c r="G6178" s="76"/>
      <c r="H6178" s="76" t="s">
        <v>2295</v>
      </c>
      <c r="I6178" s="76" t="s">
        <v>2409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285</v>
      </c>
      <c r="F6179" s="77">
        <v>42369</v>
      </c>
      <c r="G6179" s="76" t="s">
        <v>432</v>
      </c>
      <c r="H6179" s="76"/>
      <c r="I6179" s="76" t="s">
        <v>431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296</v>
      </c>
      <c r="F6180" s="77">
        <v>42376</v>
      </c>
      <c r="G6180" s="76"/>
      <c r="H6180" s="76" t="s">
        <v>2353</v>
      </c>
      <c r="I6180" s="76" t="s">
        <v>2408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296</v>
      </c>
      <c r="F6181" s="77">
        <v>42376</v>
      </c>
      <c r="G6181" s="76"/>
      <c r="H6181" s="76" t="s">
        <v>2353</v>
      </c>
      <c r="I6181" s="76" t="s">
        <v>2407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296</v>
      </c>
      <c r="F6182" s="77">
        <v>42376</v>
      </c>
      <c r="G6182" s="76"/>
      <c r="H6182" s="76" t="s">
        <v>2353</v>
      </c>
      <c r="I6182" s="76" t="s">
        <v>2406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285</v>
      </c>
      <c r="F6183" s="77">
        <v>42394</v>
      </c>
      <c r="G6183" s="76" t="s">
        <v>2405</v>
      </c>
      <c r="H6183" s="76"/>
      <c r="I6183" s="76" t="s">
        <v>2404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296</v>
      </c>
      <c r="F6184" s="77">
        <v>42397</v>
      </c>
      <c r="G6184" s="76"/>
      <c r="H6184" s="76" t="s">
        <v>2353</v>
      </c>
      <c r="I6184" s="76" t="s">
        <v>2403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296</v>
      </c>
      <c r="F6185" s="77">
        <v>42397</v>
      </c>
      <c r="G6185" s="76"/>
      <c r="H6185" s="76" t="s">
        <v>2353</v>
      </c>
      <c r="I6185" s="76" t="s">
        <v>2402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296</v>
      </c>
      <c r="F6186" s="77">
        <v>42401</v>
      </c>
      <c r="G6186" s="76"/>
      <c r="H6186" s="76" t="s">
        <v>2295</v>
      </c>
      <c r="I6186" s="76" t="s">
        <v>2401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296</v>
      </c>
      <c r="F6187" s="77">
        <v>42401</v>
      </c>
      <c r="G6187" s="76"/>
      <c r="H6187" s="76" t="s">
        <v>2295</v>
      </c>
      <c r="I6187" s="76" t="s">
        <v>2400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296</v>
      </c>
      <c r="F6188" s="77">
        <v>42401</v>
      </c>
      <c r="G6188" s="76"/>
      <c r="H6188" s="76" t="s">
        <v>2295</v>
      </c>
      <c r="I6188" s="76" t="s">
        <v>2399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296</v>
      </c>
      <c r="F6189" s="77">
        <v>42401</v>
      </c>
      <c r="G6189" s="76"/>
      <c r="H6189" s="76" t="s">
        <v>2295</v>
      </c>
      <c r="I6189" s="76" t="s">
        <v>2398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296</v>
      </c>
      <c r="F6190" s="77">
        <v>42401</v>
      </c>
      <c r="G6190" s="76"/>
      <c r="H6190" s="76" t="s">
        <v>2295</v>
      </c>
      <c r="I6190" s="76" t="s">
        <v>2397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296</v>
      </c>
      <c r="F6191" s="77">
        <v>42408</v>
      </c>
      <c r="G6191" s="76"/>
      <c r="H6191" s="76" t="s">
        <v>2353</v>
      </c>
      <c r="I6191" s="76" t="s">
        <v>2396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296</v>
      </c>
      <c r="F6192" s="77">
        <v>42408</v>
      </c>
      <c r="G6192" s="76"/>
      <c r="H6192" s="76" t="s">
        <v>2353</v>
      </c>
      <c r="I6192" s="76" t="s">
        <v>2395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637</v>
      </c>
      <c r="F6193" s="77">
        <v>42408</v>
      </c>
      <c r="G6193" s="76"/>
      <c r="H6193" s="76" t="s">
        <v>2394</v>
      </c>
      <c r="I6193" s="76" t="s">
        <v>857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637</v>
      </c>
      <c r="F6194" s="77">
        <v>42408</v>
      </c>
      <c r="G6194" s="76"/>
      <c r="H6194" s="76"/>
      <c r="I6194" s="76" t="s">
        <v>681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296</v>
      </c>
      <c r="F6195" s="77">
        <v>42422</v>
      </c>
      <c r="G6195" s="76"/>
      <c r="H6195" s="76" t="s">
        <v>2353</v>
      </c>
      <c r="I6195" s="76" t="s">
        <v>2393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296</v>
      </c>
      <c r="F6196" s="77">
        <v>42422</v>
      </c>
      <c r="G6196" s="76"/>
      <c r="H6196" s="76" t="s">
        <v>2392</v>
      </c>
      <c r="I6196" s="76" t="s">
        <v>2391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637</v>
      </c>
      <c r="F6197" s="77">
        <v>42422</v>
      </c>
      <c r="G6197" s="76"/>
      <c r="H6197" s="76" t="s">
        <v>7520</v>
      </c>
      <c r="I6197" s="76" t="s">
        <v>857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637</v>
      </c>
      <c r="F6198" s="77">
        <v>42422</v>
      </c>
      <c r="G6198" s="76"/>
      <c r="H6198" s="76"/>
      <c r="I6198" s="76" t="s">
        <v>681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637</v>
      </c>
      <c r="F6199" s="77">
        <v>42426</v>
      </c>
      <c r="G6199" s="76"/>
      <c r="H6199" s="76" t="s">
        <v>2390</v>
      </c>
      <c r="I6199" s="76" t="s">
        <v>2389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637</v>
      </c>
      <c r="F6200" s="77">
        <v>42426</v>
      </c>
      <c r="G6200" s="76"/>
      <c r="H6200" s="76"/>
      <c r="I6200" s="76" t="s">
        <v>681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296</v>
      </c>
      <c r="F6201" s="77">
        <v>42446</v>
      </c>
      <c r="G6201" s="76"/>
      <c r="H6201" s="76" t="s">
        <v>2353</v>
      </c>
      <c r="I6201" s="76" t="s">
        <v>2388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296</v>
      </c>
      <c r="F6202" s="77">
        <v>42457</v>
      </c>
      <c r="G6202" s="76" t="s">
        <v>610</v>
      </c>
      <c r="H6202" s="76" t="s">
        <v>2381</v>
      </c>
      <c r="I6202" s="76" t="s">
        <v>2387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296</v>
      </c>
      <c r="F6203" s="77">
        <v>42464</v>
      </c>
      <c r="G6203" s="76" t="s">
        <v>610</v>
      </c>
      <c r="H6203" s="76" t="s">
        <v>2381</v>
      </c>
      <c r="I6203" s="76" t="s">
        <v>2386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296</v>
      </c>
      <c r="F6204" s="77">
        <v>42467</v>
      </c>
      <c r="G6204" s="76"/>
      <c r="H6204" s="76" t="s">
        <v>2295</v>
      </c>
      <c r="I6204" s="76" t="s">
        <v>2385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296</v>
      </c>
      <c r="F6205" s="77">
        <v>42467</v>
      </c>
      <c r="G6205" s="76"/>
      <c r="H6205" s="76" t="s">
        <v>2295</v>
      </c>
      <c r="I6205" s="76" t="s">
        <v>2384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296</v>
      </c>
      <c r="F6206" s="77">
        <v>42471</v>
      </c>
      <c r="G6206" s="76"/>
      <c r="H6206" s="76" t="s">
        <v>2353</v>
      </c>
      <c r="I6206" s="76" t="s">
        <v>2383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296</v>
      </c>
      <c r="F6207" s="77">
        <v>42471</v>
      </c>
      <c r="G6207" s="76"/>
      <c r="H6207" s="76" t="s">
        <v>2353</v>
      </c>
      <c r="I6207" s="76" t="s">
        <v>2382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296</v>
      </c>
      <c r="F6208" s="77">
        <v>42478</v>
      </c>
      <c r="G6208" s="76" t="s">
        <v>610</v>
      </c>
      <c r="H6208" s="76" t="s">
        <v>2381</v>
      </c>
      <c r="I6208" s="76" t="s">
        <v>2380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285</v>
      </c>
      <c r="F6209" s="77">
        <v>42490</v>
      </c>
      <c r="G6209" s="76" t="s">
        <v>423</v>
      </c>
      <c r="H6209" s="76"/>
      <c r="I6209" s="76" t="s">
        <v>422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296</v>
      </c>
      <c r="F6210" s="77">
        <v>42492</v>
      </c>
      <c r="G6210" s="76"/>
      <c r="H6210" s="76" t="s">
        <v>2295</v>
      </c>
      <c r="I6210" s="76" t="s">
        <v>2379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637</v>
      </c>
      <c r="F6211" s="77">
        <v>42492</v>
      </c>
      <c r="G6211" s="76"/>
      <c r="H6211" s="76"/>
      <c r="I6211" s="76" t="s">
        <v>857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296</v>
      </c>
      <c r="F6212" s="77">
        <v>42495</v>
      </c>
      <c r="G6212" s="76"/>
      <c r="H6212" s="76" t="s">
        <v>2353</v>
      </c>
      <c r="I6212" s="76" t="s">
        <v>2378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296</v>
      </c>
      <c r="F6213" s="77">
        <v>42495</v>
      </c>
      <c r="G6213" s="76"/>
      <c r="H6213" s="76" t="s">
        <v>2353</v>
      </c>
      <c r="I6213" s="76" t="s">
        <v>2377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296</v>
      </c>
      <c r="F6214" s="77">
        <v>42495</v>
      </c>
      <c r="G6214" s="76"/>
      <c r="H6214" s="76" t="s">
        <v>2353</v>
      </c>
      <c r="I6214" s="76" t="s">
        <v>2376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285</v>
      </c>
      <c r="F6215" s="77">
        <v>42521</v>
      </c>
      <c r="G6215" s="76" t="s">
        <v>420</v>
      </c>
      <c r="H6215" s="76"/>
      <c r="I6215" s="76" t="s">
        <v>419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296</v>
      </c>
      <c r="F6216" s="77">
        <v>42534</v>
      </c>
      <c r="G6216" s="76"/>
      <c r="H6216" s="76" t="s">
        <v>2353</v>
      </c>
      <c r="I6216" s="76" t="s">
        <v>2375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296</v>
      </c>
      <c r="F6217" s="77">
        <v>42548</v>
      </c>
      <c r="G6217" s="76"/>
      <c r="H6217" s="76" t="s">
        <v>2295</v>
      </c>
      <c r="I6217" s="76" t="s">
        <v>2374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285</v>
      </c>
      <c r="F6218" s="77">
        <v>42551</v>
      </c>
      <c r="G6218" s="76" t="s">
        <v>418</v>
      </c>
      <c r="H6218" s="76"/>
      <c r="I6218" s="76" t="s">
        <v>417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296</v>
      </c>
      <c r="F6219" s="77">
        <v>42558</v>
      </c>
      <c r="G6219" s="76"/>
      <c r="H6219" s="76" t="s">
        <v>2353</v>
      </c>
      <c r="I6219" s="76" t="s">
        <v>2373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296</v>
      </c>
      <c r="F6220" s="77">
        <v>42576</v>
      </c>
      <c r="G6220" s="76"/>
      <c r="H6220" s="76" t="s">
        <v>2372</v>
      </c>
      <c r="I6220" s="76" t="s">
        <v>2371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296</v>
      </c>
      <c r="F6221" s="77">
        <v>42579</v>
      </c>
      <c r="G6221" s="76"/>
      <c r="H6221" s="76" t="s">
        <v>2320</v>
      </c>
      <c r="I6221" s="76" t="s">
        <v>2370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296</v>
      </c>
      <c r="F6222" s="77">
        <v>42579</v>
      </c>
      <c r="G6222" s="76"/>
      <c r="H6222" s="76" t="s">
        <v>2320</v>
      </c>
      <c r="I6222" s="76" t="s">
        <v>2369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296</v>
      </c>
      <c r="F6223" s="77">
        <v>42579</v>
      </c>
      <c r="G6223" s="76"/>
      <c r="H6223" s="76" t="s">
        <v>2295</v>
      </c>
      <c r="I6223" s="76" t="s">
        <v>2368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285</v>
      </c>
      <c r="F6224" s="77">
        <v>42582</v>
      </c>
      <c r="G6224" s="76" t="s">
        <v>415</v>
      </c>
      <c r="H6224" s="76"/>
      <c r="I6224" s="76" t="s">
        <v>414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285</v>
      </c>
      <c r="F6225" s="77">
        <v>42597</v>
      </c>
      <c r="G6225" s="76" t="s">
        <v>2367</v>
      </c>
      <c r="H6225" s="76"/>
      <c r="I6225" s="76" t="s">
        <v>2366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296</v>
      </c>
      <c r="F6226" s="77">
        <v>42604</v>
      </c>
      <c r="G6226" s="76"/>
      <c r="H6226" s="76" t="s">
        <v>2353</v>
      </c>
      <c r="I6226" s="76" t="s">
        <v>2365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296</v>
      </c>
      <c r="F6227" s="77">
        <v>42604</v>
      </c>
      <c r="G6227" s="76"/>
      <c r="H6227" s="76" t="s">
        <v>2353</v>
      </c>
      <c r="I6227" s="76" t="s">
        <v>2364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296</v>
      </c>
      <c r="F6228" s="77">
        <v>42604</v>
      </c>
      <c r="G6228" s="76"/>
      <c r="H6228" s="76" t="s">
        <v>2295</v>
      </c>
      <c r="I6228" s="76" t="s">
        <v>2363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285</v>
      </c>
      <c r="F6229" s="77">
        <v>42613</v>
      </c>
      <c r="G6229" s="76" t="s">
        <v>413</v>
      </c>
      <c r="H6229" s="76"/>
      <c r="I6229" s="76" t="s">
        <v>412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296</v>
      </c>
      <c r="F6230" s="77">
        <v>42621</v>
      </c>
      <c r="G6230" s="76"/>
      <c r="H6230" s="76" t="s">
        <v>2353</v>
      </c>
      <c r="I6230" s="76" t="s">
        <v>2362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285</v>
      </c>
      <c r="F6231" s="77">
        <v>42643</v>
      </c>
      <c r="G6231" s="76" t="s">
        <v>409</v>
      </c>
      <c r="H6231" s="76"/>
      <c r="I6231" s="76" t="s">
        <v>408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296</v>
      </c>
      <c r="F6232" s="77">
        <v>42646</v>
      </c>
      <c r="G6232" s="76"/>
      <c r="H6232" s="76" t="s">
        <v>2329</v>
      </c>
      <c r="I6232" s="76" t="s">
        <v>2361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296</v>
      </c>
      <c r="F6233" s="77">
        <v>42654</v>
      </c>
      <c r="G6233" s="76"/>
      <c r="H6233" s="76" t="s">
        <v>2353</v>
      </c>
      <c r="I6233" s="76" t="s">
        <v>2360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296</v>
      </c>
      <c r="F6234" s="77">
        <v>42663</v>
      </c>
      <c r="G6234" s="76"/>
      <c r="H6234" s="76" t="s">
        <v>2353</v>
      </c>
      <c r="I6234" s="76" t="s">
        <v>2359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296</v>
      </c>
      <c r="F6235" s="77">
        <v>42663</v>
      </c>
      <c r="G6235" s="76"/>
      <c r="H6235" s="76" t="s">
        <v>2353</v>
      </c>
      <c r="I6235" s="76" t="s">
        <v>2358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296</v>
      </c>
      <c r="F6236" s="77">
        <v>42663</v>
      </c>
      <c r="G6236" s="76"/>
      <c r="H6236" s="76" t="s">
        <v>2353</v>
      </c>
      <c r="I6236" s="76" t="s">
        <v>2357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296</v>
      </c>
      <c r="F6237" s="77">
        <v>42667</v>
      </c>
      <c r="G6237" s="76"/>
      <c r="H6237" s="76" t="s">
        <v>2329</v>
      </c>
      <c r="I6237" s="76" t="s">
        <v>2356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296</v>
      </c>
      <c r="F6238" s="77">
        <v>42667</v>
      </c>
      <c r="G6238" s="76"/>
      <c r="H6238" s="76" t="s">
        <v>2329</v>
      </c>
      <c r="I6238" s="76" t="s">
        <v>2355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296</v>
      </c>
      <c r="F6239" s="77">
        <v>42667</v>
      </c>
      <c r="G6239" s="76"/>
      <c r="H6239" s="76" t="s">
        <v>2329</v>
      </c>
      <c r="I6239" s="76" t="s">
        <v>2354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296</v>
      </c>
      <c r="F6240" s="77">
        <v>42670</v>
      </c>
      <c r="G6240" s="76"/>
      <c r="H6240" s="76" t="s">
        <v>2353</v>
      </c>
      <c r="I6240" s="76" t="s">
        <v>2352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285</v>
      </c>
      <c r="F6241" s="77">
        <v>42675</v>
      </c>
      <c r="G6241" s="76" t="s">
        <v>406</v>
      </c>
      <c r="H6241" s="76"/>
      <c r="I6241" s="76" t="s">
        <v>405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296</v>
      </c>
      <c r="F6242" s="77">
        <v>42684</v>
      </c>
      <c r="G6242" s="76"/>
      <c r="H6242" s="76" t="s">
        <v>2329</v>
      </c>
      <c r="I6242" s="76" t="s">
        <v>2351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296</v>
      </c>
      <c r="F6243" s="77">
        <v>42684</v>
      </c>
      <c r="G6243" s="76"/>
      <c r="H6243" s="76" t="s">
        <v>2329</v>
      </c>
      <c r="I6243" s="76" t="s">
        <v>2350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296</v>
      </c>
      <c r="F6244" s="77">
        <v>42684</v>
      </c>
      <c r="G6244" s="76"/>
      <c r="H6244" s="76" t="s">
        <v>2329</v>
      </c>
      <c r="I6244" s="76" t="s">
        <v>2349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296</v>
      </c>
      <c r="F6245" s="77">
        <v>42691</v>
      </c>
      <c r="G6245" s="76"/>
      <c r="H6245" s="76" t="s">
        <v>2329</v>
      </c>
      <c r="I6245" s="76" t="s">
        <v>2348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285</v>
      </c>
      <c r="F6246" s="77">
        <v>42704</v>
      </c>
      <c r="G6246" s="76" t="s">
        <v>807</v>
      </c>
      <c r="H6246" s="76"/>
      <c r="I6246" s="76" t="s">
        <v>806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296</v>
      </c>
      <c r="F6247" s="77">
        <v>42705</v>
      </c>
      <c r="G6247" s="76"/>
      <c r="H6247" s="76" t="s">
        <v>2329</v>
      </c>
      <c r="I6247" s="76" t="s">
        <v>389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296</v>
      </c>
      <c r="F6248" s="77">
        <v>42705</v>
      </c>
      <c r="G6248" s="76"/>
      <c r="H6248" s="76" t="s">
        <v>2329</v>
      </c>
      <c r="I6248" s="76" t="s">
        <v>2347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285</v>
      </c>
      <c r="F6249" s="77">
        <v>42711</v>
      </c>
      <c r="G6249" s="76" t="s">
        <v>2346</v>
      </c>
      <c r="H6249" s="76"/>
      <c r="I6249" s="76" t="s">
        <v>2345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296</v>
      </c>
      <c r="F6250" s="77">
        <v>42731</v>
      </c>
      <c r="G6250" s="76"/>
      <c r="H6250" s="76" t="s">
        <v>2329</v>
      </c>
      <c r="I6250" s="76" t="s">
        <v>2344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296</v>
      </c>
      <c r="F6251" s="77">
        <v>42731</v>
      </c>
      <c r="G6251" s="76"/>
      <c r="H6251" s="76" t="s">
        <v>2329</v>
      </c>
      <c r="I6251" s="76" t="s">
        <v>2343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296</v>
      </c>
      <c r="F6252" s="77">
        <v>42731</v>
      </c>
      <c r="G6252" s="76"/>
      <c r="H6252" s="76" t="s">
        <v>2295</v>
      </c>
      <c r="I6252" s="76" t="s">
        <v>2342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296</v>
      </c>
      <c r="F6253" s="77">
        <v>42731</v>
      </c>
      <c r="G6253" s="76"/>
      <c r="H6253" s="76" t="s">
        <v>2295</v>
      </c>
      <c r="I6253" s="76" t="s">
        <v>2341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285</v>
      </c>
      <c r="F6254" s="77">
        <v>42735</v>
      </c>
      <c r="G6254" s="76" t="s">
        <v>2339</v>
      </c>
      <c r="H6254" s="76"/>
      <c r="I6254" s="76" t="s">
        <v>2340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285</v>
      </c>
      <c r="F6255" s="77">
        <v>42735</v>
      </c>
      <c r="G6255" s="76" t="s">
        <v>2339</v>
      </c>
      <c r="H6255" s="76"/>
      <c r="I6255" s="76" t="s">
        <v>2338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285</v>
      </c>
      <c r="F6256" s="77">
        <v>42735</v>
      </c>
      <c r="G6256" s="76" t="s">
        <v>402</v>
      </c>
      <c r="H6256" s="76"/>
      <c r="I6256" s="76" t="s">
        <v>401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296</v>
      </c>
      <c r="F6257" s="77">
        <v>42740</v>
      </c>
      <c r="G6257" s="76"/>
      <c r="H6257" s="76" t="s">
        <v>2329</v>
      </c>
      <c r="I6257" s="76" t="s">
        <v>2337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637</v>
      </c>
      <c r="F6258" s="77">
        <v>42757</v>
      </c>
      <c r="G6258" s="76"/>
      <c r="H6258" s="76"/>
      <c r="I6258" s="76" t="s">
        <v>2336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637</v>
      </c>
      <c r="F6259" s="77">
        <v>42757</v>
      </c>
      <c r="G6259" s="76"/>
      <c r="H6259" s="76"/>
      <c r="I6259" s="76" t="s">
        <v>1173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285</v>
      </c>
      <c r="F6260" s="77">
        <v>42759</v>
      </c>
      <c r="G6260" s="76" t="s">
        <v>2335</v>
      </c>
      <c r="H6260" s="76"/>
      <c r="I6260" s="76" t="s">
        <v>2334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637</v>
      </c>
      <c r="F6261" s="77">
        <v>42760</v>
      </c>
      <c r="G6261" s="76" t="s">
        <v>2333</v>
      </c>
      <c r="H6261" s="76" t="s">
        <v>2317</v>
      </c>
      <c r="I6261" s="76" t="s">
        <v>2331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637</v>
      </c>
      <c r="F6262" s="77">
        <v>42760</v>
      </c>
      <c r="G6262" s="76" t="s">
        <v>2332</v>
      </c>
      <c r="H6262" s="76" t="s">
        <v>2317</v>
      </c>
      <c r="I6262" s="76" t="s">
        <v>2331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285</v>
      </c>
      <c r="F6263" s="77">
        <v>42766</v>
      </c>
      <c r="G6263" s="76" t="s">
        <v>398</v>
      </c>
      <c r="H6263" s="76"/>
      <c r="I6263" s="76" t="s">
        <v>397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637</v>
      </c>
      <c r="F6264" s="77">
        <v>42774</v>
      </c>
      <c r="G6264" s="76" t="s">
        <v>2330</v>
      </c>
      <c r="H6264" s="76" t="s">
        <v>2317</v>
      </c>
      <c r="I6264" s="76" t="s">
        <v>2323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296</v>
      </c>
      <c r="F6265" s="77">
        <v>42787</v>
      </c>
      <c r="G6265" s="76"/>
      <c r="H6265" s="76" t="s">
        <v>2329</v>
      </c>
      <c r="I6265" s="76" t="s">
        <v>2328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637</v>
      </c>
      <c r="F6266" s="77">
        <v>42788</v>
      </c>
      <c r="G6266" s="76" t="s">
        <v>2327</v>
      </c>
      <c r="H6266" s="76" t="s">
        <v>2317</v>
      </c>
      <c r="I6266" s="76" t="s">
        <v>2323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285</v>
      </c>
      <c r="F6267" s="77">
        <v>42794</v>
      </c>
      <c r="G6267" s="76" t="s">
        <v>395</v>
      </c>
      <c r="H6267" s="76"/>
      <c r="I6267" s="76" t="s">
        <v>394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637</v>
      </c>
      <c r="F6268" s="77">
        <v>42816</v>
      </c>
      <c r="G6268" s="76" t="s">
        <v>2326</v>
      </c>
      <c r="H6268" s="76" t="s">
        <v>2317</v>
      </c>
      <c r="I6268" s="76" t="s">
        <v>2323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285</v>
      </c>
      <c r="F6269" s="77">
        <v>42825</v>
      </c>
      <c r="G6269" s="76" t="s">
        <v>391</v>
      </c>
      <c r="H6269" s="76"/>
      <c r="I6269" s="76" t="s">
        <v>390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637</v>
      </c>
      <c r="F6270" s="77">
        <v>42851</v>
      </c>
      <c r="G6270" s="76" t="s">
        <v>2325</v>
      </c>
      <c r="H6270" s="76" t="s">
        <v>2317</v>
      </c>
      <c r="I6270" s="76" t="s">
        <v>2323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637</v>
      </c>
      <c r="F6271" s="77">
        <v>42851</v>
      </c>
      <c r="G6271" s="76" t="s">
        <v>2324</v>
      </c>
      <c r="H6271" s="76" t="s">
        <v>2317</v>
      </c>
      <c r="I6271" s="76" t="s">
        <v>2323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285</v>
      </c>
      <c r="F6272" s="77">
        <v>42855</v>
      </c>
      <c r="G6272" s="76" t="s">
        <v>388</v>
      </c>
      <c r="H6272" s="76"/>
      <c r="I6272" s="76" t="s">
        <v>387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637</v>
      </c>
      <c r="F6273" s="77">
        <v>42866</v>
      </c>
      <c r="G6273" s="76" t="s">
        <v>2322</v>
      </c>
      <c r="H6273" s="76" t="s">
        <v>2317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637</v>
      </c>
      <c r="F6274" s="77">
        <v>42866</v>
      </c>
      <c r="G6274" s="76" t="s">
        <v>2321</v>
      </c>
      <c r="H6274" s="76" t="s">
        <v>2317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276</v>
      </c>
      <c r="F6275" s="77">
        <v>42885</v>
      </c>
      <c r="G6275" s="76"/>
      <c r="H6275" s="76" t="s">
        <v>2320</v>
      </c>
      <c r="I6275" s="76" t="s">
        <v>2319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637</v>
      </c>
      <c r="F6276" s="77">
        <v>42906</v>
      </c>
      <c r="G6276" s="76" t="s">
        <v>2318</v>
      </c>
      <c r="H6276" s="76" t="s">
        <v>2317</v>
      </c>
      <c r="I6276" s="76" t="s">
        <v>2316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276</v>
      </c>
      <c r="F6277" s="77">
        <v>42931</v>
      </c>
      <c r="G6277" s="76" t="s">
        <v>2315</v>
      </c>
      <c r="H6277" s="76" t="s">
        <v>1728</v>
      </c>
      <c r="I6277" s="76" t="s">
        <v>2314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276</v>
      </c>
      <c r="F6278" s="77">
        <v>42932</v>
      </c>
      <c r="G6278" s="76" t="s">
        <v>2313</v>
      </c>
      <c r="H6278" s="76" t="s">
        <v>2295</v>
      </c>
      <c r="I6278" s="76" t="s">
        <v>2312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276</v>
      </c>
      <c r="F6279" s="77">
        <v>42932</v>
      </c>
      <c r="G6279" s="76" t="s">
        <v>2311</v>
      </c>
      <c r="H6279" s="76" t="s">
        <v>2295</v>
      </c>
      <c r="I6279" s="76" t="s">
        <v>2310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276</v>
      </c>
      <c r="F6280" s="77">
        <v>42932</v>
      </c>
      <c r="G6280" s="76" t="s">
        <v>2309</v>
      </c>
      <c r="H6280" s="76" t="s">
        <v>2295</v>
      </c>
      <c r="I6280" s="76" t="s">
        <v>2308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276</v>
      </c>
      <c r="F6281" s="77">
        <v>42974</v>
      </c>
      <c r="G6281" s="76" t="s">
        <v>2307</v>
      </c>
      <c r="H6281" s="76" t="s">
        <v>2295</v>
      </c>
      <c r="I6281" s="76" t="s">
        <v>2306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276</v>
      </c>
      <c r="F6282" s="77">
        <v>42974</v>
      </c>
      <c r="G6282" s="76" t="s">
        <v>2305</v>
      </c>
      <c r="H6282" s="76" t="s">
        <v>2295</v>
      </c>
      <c r="I6282" s="76" t="s">
        <v>2304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276</v>
      </c>
      <c r="F6283" s="77">
        <v>42974</v>
      </c>
      <c r="G6283" s="76" t="s">
        <v>2303</v>
      </c>
      <c r="H6283" s="76" t="s">
        <v>2295</v>
      </c>
      <c r="I6283" s="76" t="s">
        <v>2302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276</v>
      </c>
      <c r="F6284" s="77">
        <v>42974</v>
      </c>
      <c r="G6284" s="76" t="s">
        <v>2301</v>
      </c>
      <c r="H6284" s="76" t="s">
        <v>2295</v>
      </c>
      <c r="I6284" s="76" t="s">
        <v>2297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285</v>
      </c>
      <c r="F6285" s="77">
        <v>42978</v>
      </c>
      <c r="G6285" s="76" t="s">
        <v>2300</v>
      </c>
      <c r="H6285" s="76"/>
      <c r="I6285" s="76" t="s">
        <v>2299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1187</v>
      </c>
      <c r="F6286" s="77">
        <v>43039</v>
      </c>
      <c r="G6286" s="76" t="s">
        <v>2298</v>
      </c>
      <c r="H6286" s="76" t="s">
        <v>2295</v>
      </c>
      <c r="I6286" s="76" t="s">
        <v>2297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276</v>
      </c>
      <c r="F6287" s="77">
        <v>43235</v>
      </c>
      <c r="G6287" s="76" t="s">
        <v>2296</v>
      </c>
      <c r="H6287" s="76" t="s">
        <v>2295</v>
      </c>
      <c r="I6287" s="76" t="s">
        <v>2294</v>
      </c>
      <c r="J6287" s="78">
        <v>-500</v>
      </c>
    </row>
    <row r="6288" spans="1:10" x14ac:dyDescent="0.25">
      <c r="A6288" s="76"/>
      <c r="B6288" s="76"/>
      <c r="C6288" s="76" t="s">
        <v>2293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2292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285</v>
      </c>
      <c r="F6290" s="77">
        <v>42370</v>
      </c>
      <c r="G6290" s="76" t="s">
        <v>568</v>
      </c>
      <c r="H6290" s="76"/>
      <c r="I6290" s="76" t="s">
        <v>567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285</v>
      </c>
      <c r="F6291" s="77">
        <v>42431</v>
      </c>
      <c r="G6291" s="76" t="s">
        <v>2291</v>
      </c>
      <c r="H6291" s="76"/>
      <c r="I6291" s="76" t="s">
        <v>2290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276</v>
      </c>
      <c r="F6292" s="77">
        <v>42964</v>
      </c>
      <c r="G6292" s="76" t="s">
        <v>918</v>
      </c>
      <c r="H6292" s="76" t="s">
        <v>268</v>
      </c>
      <c r="I6292" s="76" t="s">
        <v>919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276</v>
      </c>
      <c r="F6293" s="77">
        <v>42964</v>
      </c>
      <c r="G6293" s="76" t="s">
        <v>918</v>
      </c>
      <c r="H6293" s="76" t="s">
        <v>268</v>
      </c>
      <c r="I6293" s="76" t="s">
        <v>2289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276</v>
      </c>
      <c r="F6294" s="77">
        <v>43017</v>
      </c>
      <c r="G6294" s="76" t="s">
        <v>916</v>
      </c>
      <c r="H6294" s="76" t="s">
        <v>268</v>
      </c>
      <c r="I6294" s="76" t="s">
        <v>917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276</v>
      </c>
      <c r="F6295" s="77">
        <v>43017</v>
      </c>
      <c r="G6295" s="76" t="s">
        <v>916</v>
      </c>
      <c r="H6295" s="76" t="s">
        <v>268</v>
      </c>
      <c r="I6295" s="76" t="s">
        <v>915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637</v>
      </c>
      <c r="F6296" s="77">
        <v>43115</v>
      </c>
      <c r="G6296" s="76"/>
      <c r="H6296" s="76"/>
      <c r="I6296" s="76" t="s">
        <v>2288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637</v>
      </c>
      <c r="F6297" s="77">
        <v>43115</v>
      </c>
      <c r="G6297" s="76"/>
      <c r="H6297" s="76"/>
      <c r="I6297" s="76" t="s">
        <v>2287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637</v>
      </c>
      <c r="F6298" s="77">
        <v>43115</v>
      </c>
      <c r="G6298" s="76"/>
      <c r="H6298" s="76"/>
      <c r="I6298" s="76" t="s">
        <v>2288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637</v>
      </c>
      <c r="F6299" s="77">
        <v>43115</v>
      </c>
      <c r="G6299" s="76"/>
      <c r="H6299" s="76"/>
      <c r="I6299" s="76" t="s">
        <v>2287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276</v>
      </c>
      <c r="F6300" s="77">
        <v>43164</v>
      </c>
      <c r="G6300" s="76" t="s">
        <v>2286</v>
      </c>
      <c r="H6300" s="76" t="s">
        <v>2275</v>
      </c>
      <c r="I6300" s="76" t="s">
        <v>2285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276</v>
      </c>
      <c r="F6301" s="77">
        <v>43164</v>
      </c>
      <c r="G6301" s="76" t="s">
        <v>2283</v>
      </c>
      <c r="H6301" s="76" t="s">
        <v>2282</v>
      </c>
      <c r="I6301" s="76" t="s">
        <v>2284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276</v>
      </c>
      <c r="F6302" s="77">
        <v>43164</v>
      </c>
      <c r="G6302" s="76" t="s">
        <v>2283</v>
      </c>
      <c r="H6302" s="76" t="s">
        <v>2282</v>
      </c>
      <c r="I6302" s="76" t="s">
        <v>2281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276</v>
      </c>
      <c r="F6303" s="77">
        <v>43220</v>
      </c>
      <c r="G6303" s="76" t="s">
        <v>2280</v>
      </c>
      <c r="H6303" s="76" t="s">
        <v>2275</v>
      </c>
      <c r="I6303" s="76" t="s">
        <v>2279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276</v>
      </c>
      <c r="F6304" s="77">
        <v>43220</v>
      </c>
      <c r="G6304" s="76" t="s">
        <v>2278</v>
      </c>
      <c r="H6304" s="76" t="s">
        <v>2275</v>
      </c>
      <c r="I6304" s="76" t="s">
        <v>2277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276</v>
      </c>
      <c r="F6305" s="77">
        <v>43220</v>
      </c>
      <c r="G6305" s="76" t="s">
        <v>2276</v>
      </c>
      <c r="H6305" s="76" t="s">
        <v>2275</v>
      </c>
      <c r="I6305" s="76" t="s">
        <v>2274</v>
      </c>
      <c r="J6305" s="78">
        <v>-71.98</v>
      </c>
    </row>
    <row r="6306" spans="1:10" x14ac:dyDescent="0.25">
      <c r="A6306" s="76"/>
      <c r="B6306" s="76"/>
      <c r="C6306" s="76" t="s">
        <v>2273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2272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285</v>
      </c>
      <c r="F6308" s="77">
        <v>40179</v>
      </c>
      <c r="G6308" s="76" t="s">
        <v>896</v>
      </c>
      <c r="H6308" s="76"/>
      <c r="I6308" s="76" t="s">
        <v>895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285</v>
      </c>
      <c r="F6309" s="77">
        <v>40209</v>
      </c>
      <c r="G6309" s="76" t="s">
        <v>894</v>
      </c>
      <c r="H6309" s="76"/>
      <c r="I6309" s="76" t="s">
        <v>893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285</v>
      </c>
      <c r="F6310" s="77">
        <v>40237</v>
      </c>
      <c r="G6310" s="76" t="s">
        <v>892</v>
      </c>
      <c r="H6310" s="76"/>
      <c r="I6310" s="76" t="s">
        <v>891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285</v>
      </c>
      <c r="F6311" s="77">
        <v>40268</v>
      </c>
      <c r="G6311" s="76" t="s">
        <v>944</v>
      </c>
      <c r="H6311" s="76"/>
      <c r="I6311" s="76" t="s">
        <v>943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285</v>
      </c>
      <c r="F6312" s="77">
        <v>40298</v>
      </c>
      <c r="G6312" s="76" t="s">
        <v>890</v>
      </c>
      <c r="H6312" s="76"/>
      <c r="I6312" s="76" t="s">
        <v>889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285</v>
      </c>
      <c r="F6313" s="77">
        <v>40298</v>
      </c>
      <c r="G6313" s="76" t="s">
        <v>1259</v>
      </c>
      <c r="H6313" s="76"/>
      <c r="I6313" s="76" t="s">
        <v>1258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285</v>
      </c>
      <c r="F6314" s="77">
        <v>40329</v>
      </c>
      <c r="G6314" s="76" t="s">
        <v>942</v>
      </c>
      <c r="H6314" s="76"/>
      <c r="I6314" s="76" t="s">
        <v>941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285</v>
      </c>
      <c r="F6315" s="77">
        <v>40359</v>
      </c>
      <c r="G6315" s="76" t="s">
        <v>1140</v>
      </c>
      <c r="H6315" s="76"/>
      <c r="I6315" s="76" t="s">
        <v>1139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285</v>
      </c>
      <c r="F6316" s="77">
        <v>40421</v>
      </c>
      <c r="G6316" s="76" t="s">
        <v>1138</v>
      </c>
      <c r="H6316" s="76"/>
      <c r="I6316" s="76" t="s">
        <v>1137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285</v>
      </c>
      <c r="F6317" s="77">
        <v>40451</v>
      </c>
      <c r="G6317" s="76" t="s">
        <v>888</v>
      </c>
      <c r="H6317" s="76"/>
      <c r="I6317" s="76" t="s">
        <v>887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285</v>
      </c>
      <c r="F6318" s="77">
        <v>40482</v>
      </c>
      <c r="G6318" s="76" t="s">
        <v>886</v>
      </c>
      <c r="H6318" s="76"/>
      <c r="I6318" s="76" t="s">
        <v>885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285</v>
      </c>
      <c r="F6319" s="77">
        <v>40543</v>
      </c>
      <c r="G6319" s="76" t="s">
        <v>1253</v>
      </c>
      <c r="H6319" s="76"/>
      <c r="I6319" s="76" t="s">
        <v>1252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285</v>
      </c>
      <c r="F6320" s="77">
        <v>40574</v>
      </c>
      <c r="G6320" s="76" t="s">
        <v>884</v>
      </c>
      <c r="H6320" s="76"/>
      <c r="I6320" s="76" t="s">
        <v>883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285</v>
      </c>
      <c r="F6321" s="77">
        <v>40574</v>
      </c>
      <c r="G6321" s="76" t="s">
        <v>537</v>
      </c>
      <c r="H6321" s="76"/>
      <c r="I6321" s="76" t="s">
        <v>536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285</v>
      </c>
      <c r="F6322" s="77">
        <v>40633</v>
      </c>
      <c r="G6322" s="76" t="s">
        <v>535</v>
      </c>
      <c r="H6322" s="76"/>
      <c r="I6322" s="76" t="s">
        <v>534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285</v>
      </c>
      <c r="F6323" s="77">
        <v>40663</v>
      </c>
      <c r="G6323" s="76" t="s">
        <v>836</v>
      </c>
      <c r="H6323" s="76"/>
      <c r="I6323" s="76" t="s">
        <v>835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285</v>
      </c>
      <c r="F6324" s="77">
        <v>40724</v>
      </c>
      <c r="G6324" s="76" t="s">
        <v>533</v>
      </c>
      <c r="H6324" s="76"/>
      <c r="I6324" s="76" t="s">
        <v>532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285</v>
      </c>
      <c r="F6325" s="77">
        <v>40877</v>
      </c>
      <c r="G6325" s="76" t="s">
        <v>289</v>
      </c>
      <c r="H6325" s="76"/>
      <c r="I6325" s="76" t="s">
        <v>288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285</v>
      </c>
      <c r="F6326" s="77">
        <v>40877</v>
      </c>
      <c r="G6326" s="76" t="s">
        <v>871</v>
      </c>
      <c r="H6326" s="76"/>
      <c r="I6326" s="76" t="s">
        <v>870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285</v>
      </c>
      <c r="F6327" s="77">
        <v>40908</v>
      </c>
      <c r="G6327" s="76" t="s">
        <v>527</v>
      </c>
      <c r="H6327" s="76"/>
      <c r="I6327" s="76" t="s">
        <v>526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285</v>
      </c>
      <c r="F6328" s="77">
        <v>40939</v>
      </c>
      <c r="G6328" s="76" t="s">
        <v>525</v>
      </c>
      <c r="H6328" s="76"/>
      <c r="I6328" s="76" t="s">
        <v>524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285</v>
      </c>
      <c r="F6329" s="77">
        <v>40939</v>
      </c>
      <c r="G6329" s="76" t="s">
        <v>869</v>
      </c>
      <c r="H6329" s="76"/>
      <c r="I6329" s="76" t="s">
        <v>868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285</v>
      </c>
      <c r="F6330" s="77">
        <v>40968</v>
      </c>
      <c r="G6330" s="76" t="s">
        <v>523</v>
      </c>
      <c r="H6330" s="76"/>
      <c r="I6330" s="76" t="s">
        <v>522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285</v>
      </c>
      <c r="F6331" s="77">
        <v>40999</v>
      </c>
      <c r="G6331" s="76" t="s">
        <v>521</v>
      </c>
      <c r="H6331" s="76"/>
      <c r="I6331" s="76" t="s">
        <v>520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285</v>
      </c>
      <c r="F6332" s="77">
        <v>40999</v>
      </c>
      <c r="G6332" s="76" t="s">
        <v>626</v>
      </c>
      <c r="H6332" s="76"/>
      <c r="I6332" s="76" t="s">
        <v>625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285</v>
      </c>
      <c r="F6333" s="77">
        <v>40999</v>
      </c>
      <c r="G6333" s="76" t="s">
        <v>2271</v>
      </c>
      <c r="H6333" s="76"/>
      <c r="I6333" s="76" t="s">
        <v>2270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285</v>
      </c>
      <c r="F6334" s="77">
        <v>41029</v>
      </c>
      <c r="G6334" s="76" t="s">
        <v>519</v>
      </c>
      <c r="H6334" s="76"/>
      <c r="I6334" s="76" t="s">
        <v>518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285</v>
      </c>
      <c r="F6335" s="77">
        <v>41060</v>
      </c>
      <c r="G6335" s="76" t="s">
        <v>515</v>
      </c>
      <c r="H6335" s="76"/>
      <c r="I6335" s="76" t="s">
        <v>514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285</v>
      </c>
      <c r="F6336" s="77">
        <v>41121</v>
      </c>
      <c r="G6336" s="76" t="s">
        <v>513</v>
      </c>
      <c r="H6336" s="76"/>
      <c r="I6336" s="76" t="s">
        <v>512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285</v>
      </c>
      <c r="F6337" s="77">
        <v>41152</v>
      </c>
      <c r="G6337" s="76" t="s">
        <v>511</v>
      </c>
      <c r="H6337" s="76"/>
      <c r="I6337" s="76" t="s">
        <v>510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285</v>
      </c>
      <c r="F6338" s="77">
        <v>41182</v>
      </c>
      <c r="G6338" s="76" t="s">
        <v>509</v>
      </c>
      <c r="H6338" s="76"/>
      <c r="I6338" s="76" t="s">
        <v>508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285</v>
      </c>
      <c r="F6339" s="77">
        <v>41243</v>
      </c>
      <c r="G6339" s="76" t="s">
        <v>505</v>
      </c>
      <c r="H6339" s="76"/>
      <c r="I6339" s="76" t="s">
        <v>504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285</v>
      </c>
      <c r="F6340" s="77">
        <v>41243</v>
      </c>
      <c r="G6340" s="76" t="s">
        <v>827</v>
      </c>
      <c r="H6340" s="76"/>
      <c r="I6340" s="76" t="s">
        <v>826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285</v>
      </c>
      <c r="F6341" s="77">
        <v>41274</v>
      </c>
      <c r="G6341" s="76" t="s">
        <v>622</v>
      </c>
      <c r="H6341" s="76"/>
      <c r="I6341" s="76" t="s">
        <v>621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285</v>
      </c>
      <c r="F6342" s="77">
        <v>41305</v>
      </c>
      <c r="G6342" s="76" t="s">
        <v>501</v>
      </c>
      <c r="H6342" s="76"/>
      <c r="I6342" s="76" t="s">
        <v>500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285</v>
      </c>
      <c r="F6343" s="77">
        <v>41305</v>
      </c>
      <c r="G6343" s="76" t="s">
        <v>1521</v>
      </c>
      <c r="H6343" s="76"/>
      <c r="I6343" s="76" t="s">
        <v>1520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285</v>
      </c>
      <c r="F6344" s="77">
        <v>41333</v>
      </c>
      <c r="G6344" s="76" t="s">
        <v>499</v>
      </c>
      <c r="H6344" s="76"/>
      <c r="I6344" s="76" t="s">
        <v>498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285</v>
      </c>
      <c r="F6345" s="77">
        <v>41364</v>
      </c>
      <c r="G6345" s="76" t="s">
        <v>497</v>
      </c>
      <c r="H6345" s="76"/>
      <c r="I6345" s="76" t="s">
        <v>496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285</v>
      </c>
      <c r="F6346" s="77">
        <v>41394</v>
      </c>
      <c r="G6346" s="76" t="s">
        <v>495</v>
      </c>
      <c r="H6346" s="76"/>
      <c r="I6346" s="76" t="s">
        <v>494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285</v>
      </c>
      <c r="F6347" s="77">
        <v>41425</v>
      </c>
      <c r="G6347" s="76" t="s">
        <v>493</v>
      </c>
      <c r="H6347" s="76"/>
      <c r="I6347" s="76" t="s">
        <v>492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285</v>
      </c>
      <c r="F6348" s="77">
        <v>41455</v>
      </c>
      <c r="G6348" s="76" t="s">
        <v>491</v>
      </c>
      <c r="H6348" s="76"/>
      <c r="I6348" s="76" t="s">
        <v>490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285</v>
      </c>
      <c r="F6349" s="77">
        <v>41455</v>
      </c>
      <c r="G6349" s="76" t="s">
        <v>1237</v>
      </c>
      <c r="H6349" s="76"/>
      <c r="I6349" s="76" t="s">
        <v>1236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285</v>
      </c>
      <c r="F6350" s="77">
        <v>41486</v>
      </c>
      <c r="G6350" s="76" t="s">
        <v>591</v>
      </c>
      <c r="H6350" s="76"/>
      <c r="I6350" s="76" t="s">
        <v>590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285</v>
      </c>
      <c r="F6351" s="77">
        <v>41517</v>
      </c>
      <c r="G6351" s="76" t="s">
        <v>489</v>
      </c>
      <c r="H6351" s="76"/>
      <c r="I6351" s="76" t="s">
        <v>488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285</v>
      </c>
      <c r="F6352" s="77">
        <v>41547</v>
      </c>
      <c r="G6352" s="76" t="s">
        <v>487</v>
      </c>
      <c r="H6352" s="76"/>
      <c r="I6352" s="76" t="s">
        <v>486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285</v>
      </c>
      <c r="F6353" s="77">
        <v>41547</v>
      </c>
      <c r="G6353" s="76" t="s">
        <v>823</v>
      </c>
      <c r="H6353" s="76"/>
      <c r="I6353" s="76" t="s">
        <v>822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285</v>
      </c>
      <c r="F6354" s="77">
        <v>41547</v>
      </c>
      <c r="G6354" s="76" t="s">
        <v>589</v>
      </c>
      <c r="H6354" s="76"/>
      <c r="I6354" s="76" t="s">
        <v>588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285</v>
      </c>
      <c r="F6355" s="77">
        <v>41578</v>
      </c>
      <c r="G6355" s="76" t="s">
        <v>485</v>
      </c>
      <c r="H6355" s="76"/>
      <c r="I6355" s="76" t="s">
        <v>484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285</v>
      </c>
      <c r="F6356" s="77">
        <v>41578</v>
      </c>
      <c r="G6356" s="76" t="s">
        <v>485</v>
      </c>
      <c r="H6356" s="76"/>
      <c r="I6356" s="76" t="s">
        <v>484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285</v>
      </c>
      <c r="F6357" s="77">
        <v>41608</v>
      </c>
      <c r="G6357" s="76" t="s">
        <v>483</v>
      </c>
      <c r="H6357" s="76"/>
      <c r="I6357" s="76" t="s">
        <v>482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285</v>
      </c>
      <c r="F6358" s="77">
        <v>41639</v>
      </c>
      <c r="G6358" s="76" t="s">
        <v>756</v>
      </c>
      <c r="H6358" s="76"/>
      <c r="I6358" s="76" t="s">
        <v>755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285</v>
      </c>
      <c r="F6359" s="77">
        <v>41670</v>
      </c>
      <c r="G6359" s="76" t="s">
        <v>587</v>
      </c>
      <c r="H6359" s="76"/>
      <c r="I6359" s="76" t="s">
        <v>586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285</v>
      </c>
      <c r="F6360" s="77">
        <v>41691</v>
      </c>
      <c r="G6360" s="76" t="s">
        <v>2269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285</v>
      </c>
      <c r="F6361" s="77">
        <v>41698</v>
      </c>
      <c r="G6361" s="76" t="s">
        <v>477</v>
      </c>
      <c r="H6361" s="76"/>
      <c r="I6361" s="76" t="s">
        <v>476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285</v>
      </c>
      <c r="F6362" s="77">
        <v>41729</v>
      </c>
      <c r="G6362" s="76" t="s">
        <v>473</v>
      </c>
      <c r="H6362" s="76"/>
      <c r="I6362" s="76" t="s">
        <v>472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285</v>
      </c>
      <c r="F6363" s="77">
        <v>41790</v>
      </c>
      <c r="G6363" s="76" t="s">
        <v>570</v>
      </c>
      <c r="H6363" s="76"/>
      <c r="I6363" s="76" t="s">
        <v>569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285</v>
      </c>
      <c r="F6364" s="77">
        <v>41820</v>
      </c>
      <c r="G6364" s="76" t="s">
        <v>769</v>
      </c>
      <c r="H6364" s="76"/>
      <c r="I6364" s="76" t="s">
        <v>768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285</v>
      </c>
      <c r="F6365" s="77">
        <v>41912</v>
      </c>
      <c r="G6365" s="76" t="s">
        <v>287</v>
      </c>
      <c r="H6365" s="76"/>
      <c r="I6365" s="76" t="s">
        <v>286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637</v>
      </c>
      <c r="F6366" s="77">
        <v>41934</v>
      </c>
      <c r="G6366" s="76"/>
      <c r="H6366" s="76"/>
      <c r="I6366" s="76" t="s">
        <v>962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285</v>
      </c>
      <c r="F6367" s="77">
        <v>41943</v>
      </c>
      <c r="G6367" s="76" t="s">
        <v>465</v>
      </c>
      <c r="H6367" s="76"/>
      <c r="I6367" s="76" t="s">
        <v>464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296</v>
      </c>
      <c r="F6368" s="77">
        <v>41967</v>
      </c>
      <c r="G6368" s="76"/>
      <c r="H6368" s="76" t="s">
        <v>2266</v>
      </c>
      <c r="I6368" s="76" t="s">
        <v>1163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285</v>
      </c>
      <c r="F6369" s="77">
        <v>41973</v>
      </c>
      <c r="G6369" s="76" t="s">
        <v>462</v>
      </c>
      <c r="H6369" s="76"/>
      <c r="I6369" s="76" t="s">
        <v>461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285</v>
      </c>
      <c r="F6370" s="77">
        <v>42035</v>
      </c>
      <c r="G6370" s="76" t="s">
        <v>754</v>
      </c>
      <c r="H6370" s="76"/>
      <c r="I6370" s="76" t="s">
        <v>753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296</v>
      </c>
      <c r="F6371" s="77">
        <v>42044</v>
      </c>
      <c r="G6371" s="76"/>
      <c r="H6371" s="76" t="s">
        <v>2266</v>
      </c>
      <c r="I6371" s="76" t="s">
        <v>2268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296</v>
      </c>
      <c r="F6372" s="77">
        <v>42058</v>
      </c>
      <c r="G6372" s="76"/>
      <c r="H6372" s="76" t="s">
        <v>2266</v>
      </c>
      <c r="I6372" s="76" t="s">
        <v>2267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285</v>
      </c>
      <c r="F6373" s="77">
        <v>42063</v>
      </c>
      <c r="G6373" s="76" t="s">
        <v>457</v>
      </c>
      <c r="H6373" s="76"/>
      <c r="I6373" s="76" t="s">
        <v>456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285</v>
      </c>
      <c r="F6374" s="77">
        <v>42094</v>
      </c>
      <c r="G6374" s="76" t="s">
        <v>452</v>
      </c>
      <c r="H6374" s="76"/>
      <c r="I6374" s="76" t="s">
        <v>451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296</v>
      </c>
      <c r="F6375" s="77">
        <v>42107</v>
      </c>
      <c r="G6375" s="76"/>
      <c r="H6375" s="76" t="s">
        <v>2266</v>
      </c>
      <c r="I6375" s="76" t="s">
        <v>2265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296</v>
      </c>
      <c r="F6376" s="77">
        <v>42121</v>
      </c>
      <c r="G6376" s="76"/>
      <c r="H6376" s="76" t="s">
        <v>450</v>
      </c>
      <c r="I6376" s="76" t="s">
        <v>449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285</v>
      </c>
      <c r="F6377" s="77">
        <v>42124</v>
      </c>
      <c r="G6377" s="76" t="s">
        <v>448</v>
      </c>
      <c r="H6377" s="76"/>
      <c r="I6377" s="76" t="s">
        <v>447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296</v>
      </c>
      <c r="F6378" s="77">
        <v>42128</v>
      </c>
      <c r="G6378" s="76"/>
      <c r="H6378" s="76" t="s">
        <v>2266</v>
      </c>
      <c r="I6378" s="76" t="s">
        <v>2265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285</v>
      </c>
      <c r="F6379" s="77">
        <v>42155</v>
      </c>
      <c r="G6379" s="76" t="s">
        <v>752</v>
      </c>
      <c r="H6379" s="76"/>
      <c r="I6379" s="76" t="s">
        <v>751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285</v>
      </c>
      <c r="F6380" s="77">
        <v>42185</v>
      </c>
      <c r="G6380" s="76" t="s">
        <v>443</v>
      </c>
      <c r="H6380" s="76"/>
      <c r="I6380" s="76" t="s">
        <v>442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296</v>
      </c>
      <c r="F6381" s="77">
        <v>42191</v>
      </c>
      <c r="G6381" s="76"/>
      <c r="H6381" s="76" t="s">
        <v>2256</v>
      </c>
      <c r="I6381" s="76" t="s">
        <v>2264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296</v>
      </c>
      <c r="F6382" s="77">
        <v>42191</v>
      </c>
      <c r="G6382" s="76"/>
      <c r="H6382" s="76" t="s">
        <v>2256</v>
      </c>
      <c r="I6382" s="76" t="s">
        <v>2261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296</v>
      </c>
      <c r="F6383" s="77">
        <v>42195</v>
      </c>
      <c r="G6383" s="76"/>
      <c r="H6383" s="76" t="s">
        <v>2256</v>
      </c>
      <c r="I6383" s="76" t="s">
        <v>2261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296</v>
      </c>
      <c r="F6384" s="77">
        <v>42205</v>
      </c>
      <c r="G6384" s="76"/>
      <c r="H6384" s="76" t="s">
        <v>2263</v>
      </c>
      <c r="I6384" s="76" t="s">
        <v>2262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296</v>
      </c>
      <c r="F6385" s="77">
        <v>42212</v>
      </c>
      <c r="G6385" s="76"/>
      <c r="H6385" s="76" t="s">
        <v>2254</v>
      </c>
      <c r="I6385" s="76" t="s">
        <v>1214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285</v>
      </c>
      <c r="F6386" s="77">
        <v>42216</v>
      </c>
      <c r="G6386" s="76" t="s">
        <v>927</v>
      </c>
      <c r="H6386" s="76"/>
      <c r="I6386" s="76" t="s">
        <v>926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296</v>
      </c>
      <c r="F6387" s="77">
        <v>42240</v>
      </c>
      <c r="G6387" s="76"/>
      <c r="H6387" s="76" t="s">
        <v>2256</v>
      </c>
      <c r="I6387" s="76" t="s">
        <v>2261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285</v>
      </c>
      <c r="F6388" s="77">
        <v>42247</v>
      </c>
      <c r="G6388" s="76" t="s">
        <v>440</v>
      </c>
      <c r="H6388" s="76"/>
      <c r="I6388" s="76" t="s">
        <v>439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285</v>
      </c>
      <c r="F6389" s="77">
        <v>42277</v>
      </c>
      <c r="G6389" s="76" t="s">
        <v>438</v>
      </c>
      <c r="H6389" s="76"/>
      <c r="I6389" s="76" t="s">
        <v>437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285</v>
      </c>
      <c r="F6390" s="77">
        <v>42308</v>
      </c>
      <c r="G6390" s="76" t="s">
        <v>436</v>
      </c>
      <c r="H6390" s="76"/>
      <c r="I6390" s="76" t="s">
        <v>435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285</v>
      </c>
      <c r="F6391" s="77">
        <v>42338</v>
      </c>
      <c r="G6391" s="76" t="s">
        <v>434</v>
      </c>
      <c r="H6391" s="76"/>
      <c r="I6391" s="76" t="s">
        <v>433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296</v>
      </c>
      <c r="F6392" s="77">
        <v>42359</v>
      </c>
      <c r="G6392" s="76"/>
      <c r="H6392" s="76" t="s">
        <v>2254</v>
      </c>
      <c r="I6392" s="76" t="s">
        <v>1214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285</v>
      </c>
      <c r="F6393" s="77">
        <v>42369</v>
      </c>
      <c r="G6393" s="76" t="s">
        <v>432</v>
      </c>
      <c r="H6393" s="76"/>
      <c r="I6393" s="76" t="s">
        <v>431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296</v>
      </c>
      <c r="F6394" s="77">
        <v>42411</v>
      </c>
      <c r="G6394" s="76"/>
      <c r="H6394" s="76" t="s">
        <v>2254</v>
      </c>
      <c r="I6394" s="76" t="s">
        <v>1214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285</v>
      </c>
      <c r="F6395" s="77">
        <v>42460</v>
      </c>
      <c r="G6395" s="76" t="s">
        <v>426</v>
      </c>
      <c r="H6395" s="76"/>
      <c r="I6395" s="76" t="s">
        <v>425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285</v>
      </c>
      <c r="F6396" s="77">
        <v>42490</v>
      </c>
      <c r="G6396" s="76" t="s">
        <v>423</v>
      </c>
      <c r="H6396" s="76"/>
      <c r="I6396" s="76" t="s">
        <v>422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296</v>
      </c>
      <c r="F6397" s="77">
        <v>42492</v>
      </c>
      <c r="G6397" s="76"/>
      <c r="H6397" s="76" t="s">
        <v>2254</v>
      </c>
      <c r="I6397" s="76" t="s">
        <v>2260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285</v>
      </c>
      <c r="F6398" s="77">
        <v>42521</v>
      </c>
      <c r="G6398" s="76" t="s">
        <v>420</v>
      </c>
      <c r="H6398" s="76"/>
      <c r="I6398" s="76" t="s">
        <v>419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296</v>
      </c>
      <c r="F6399" s="77">
        <v>42548</v>
      </c>
      <c r="G6399" s="76"/>
      <c r="H6399" s="76" t="s">
        <v>2254</v>
      </c>
      <c r="I6399" s="76" t="s">
        <v>2259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285</v>
      </c>
      <c r="F6400" s="77">
        <v>42551</v>
      </c>
      <c r="G6400" s="76" t="s">
        <v>418</v>
      </c>
      <c r="H6400" s="76"/>
      <c r="I6400" s="76" t="s">
        <v>417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285</v>
      </c>
      <c r="F6401" s="77">
        <v>42582</v>
      </c>
      <c r="G6401" s="76" t="s">
        <v>415</v>
      </c>
      <c r="H6401" s="76"/>
      <c r="I6401" s="76" t="s">
        <v>414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285</v>
      </c>
      <c r="F6402" s="77">
        <v>42582</v>
      </c>
      <c r="G6402" s="76" t="s">
        <v>415</v>
      </c>
      <c r="H6402" s="76"/>
      <c r="I6402" s="76" t="s">
        <v>414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285</v>
      </c>
      <c r="F6403" s="77">
        <v>42613</v>
      </c>
      <c r="G6403" s="76" t="s">
        <v>413</v>
      </c>
      <c r="H6403" s="76"/>
      <c r="I6403" s="76" t="s">
        <v>412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296</v>
      </c>
      <c r="F6404" s="77">
        <v>42635</v>
      </c>
      <c r="G6404" s="76"/>
      <c r="H6404" s="76" t="s">
        <v>2254</v>
      </c>
      <c r="I6404" s="76" t="s">
        <v>2258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285</v>
      </c>
      <c r="F6405" s="77">
        <v>42643</v>
      </c>
      <c r="G6405" s="76" t="s">
        <v>409</v>
      </c>
      <c r="H6405" s="76"/>
      <c r="I6405" s="76" t="s">
        <v>408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637</v>
      </c>
      <c r="F6406" s="77">
        <v>42656</v>
      </c>
      <c r="G6406" s="76"/>
      <c r="H6406" s="76" t="s">
        <v>683</v>
      </c>
      <c r="I6406" s="76" t="s">
        <v>682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637</v>
      </c>
      <c r="F6407" s="77">
        <v>42656</v>
      </c>
      <c r="G6407" s="76"/>
      <c r="H6407" s="76"/>
      <c r="I6407" s="76" t="s">
        <v>681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296</v>
      </c>
      <c r="F6408" s="77">
        <v>42660</v>
      </c>
      <c r="G6408" s="76"/>
      <c r="H6408" s="76" t="s">
        <v>2254</v>
      </c>
      <c r="I6408" s="76" t="s">
        <v>2257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296</v>
      </c>
      <c r="F6409" s="77">
        <v>42660</v>
      </c>
      <c r="G6409" s="76"/>
      <c r="H6409" s="76" t="s">
        <v>2256</v>
      </c>
      <c r="I6409" s="76" t="s">
        <v>389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285</v>
      </c>
      <c r="F6410" s="77">
        <v>42675</v>
      </c>
      <c r="G6410" s="76" t="s">
        <v>406</v>
      </c>
      <c r="H6410" s="76"/>
      <c r="I6410" s="76" t="s">
        <v>405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285</v>
      </c>
      <c r="F6411" s="77">
        <v>42704</v>
      </c>
      <c r="G6411" s="76" t="s">
        <v>807</v>
      </c>
      <c r="H6411" s="76"/>
      <c r="I6411" s="76" t="s">
        <v>806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296</v>
      </c>
      <c r="F6412" s="77">
        <v>42716</v>
      </c>
      <c r="G6412" s="76"/>
      <c r="H6412" s="76" t="s">
        <v>2254</v>
      </c>
      <c r="I6412" s="76" t="s">
        <v>2255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296</v>
      </c>
      <c r="F6413" s="77">
        <v>42716</v>
      </c>
      <c r="G6413" s="76"/>
      <c r="H6413" s="76" t="s">
        <v>2254</v>
      </c>
      <c r="I6413" s="76" t="s">
        <v>2253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285</v>
      </c>
      <c r="F6414" s="77">
        <v>42735</v>
      </c>
      <c r="G6414" s="76" t="s">
        <v>402</v>
      </c>
      <c r="H6414" s="76"/>
      <c r="I6414" s="76" t="s">
        <v>401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285</v>
      </c>
      <c r="F6415" s="77">
        <v>42735</v>
      </c>
      <c r="G6415" s="76" t="s">
        <v>400</v>
      </c>
      <c r="H6415" s="76"/>
      <c r="I6415" s="76" t="s">
        <v>399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285</v>
      </c>
      <c r="F6416" s="77">
        <v>42767</v>
      </c>
      <c r="G6416" s="76" t="s">
        <v>284</v>
      </c>
      <c r="H6416" s="76"/>
      <c r="I6416" s="76" t="s">
        <v>283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296</v>
      </c>
      <c r="F6417" s="77">
        <v>42772</v>
      </c>
      <c r="G6417" s="76"/>
      <c r="H6417" s="76" t="s">
        <v>279</v>
      </c>
      <c r="I6417" s="76" t="s">
        <v>2252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276</v>
      </c>
      <c r="F6418" s="77">
        <v>42795</v>
      </c>
      <c r="G6418" s="76"/>
      <c r="H6418" s="76" t="s">
        <v>393</v>
      </c>
      <c r="I6418" s="76" t="s">
        <v>392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276</v>
      </c>
      <c r="F6419" s="77">
        <v>42813</v>
      </c>
      <c r="G6419" s="76"/>
      <c r="H6419" s="76" t="s">
        <v>2251</v>
      </c>
      <c r="I6419" s="76" t="s">
        <v>2250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276</v>
      </c>
      <c r="F6420" s="77">
        <v>42813</v>
      </c>
      <c r="G6420" s="76"/>
      <c r="H6420" s="76" t="s">
        <v>279</v>
      </c>
      <c r="I6420" s="76" t="s">
        <v>2249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285</v>
      </c>
      <c r="F6421" s="77">
        <v>42886</v>
      </c>
      <c r="G6421" s="76" t="s">
        <v>680</v>
      </c>
      <c r="H6421" s="76"/>
      <c r="I6421" s="76" t="s">
        <v>679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276</v>
      </c>
      <c r="F6422" s="77">
        <v>42887</v>
      </c>
      <c r="G6422" s="76" t="s">
        <v>2248</v>
      </c>
      <c r="H6422" s="76" t="s">
        <v>2180</v>
      </c>
      <c r="I6422" s="76" t="s">
        <v>2247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276</v>
      </c>
      <c r="F6423" s="77">
        <v>42912</v>
      </c>
      <c r="G6423" s="76" t="s">
        <v>2246</v>
      </c>
      <c r="H6423" s="76" t="s">
        <v>279</v>
      </c>
      <c r="I6423" s="76" t="s">
        <v>2245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276</v>
      </c>
      <c r="F6424" s="77">
        <v>42917</v>
      </c>
      <c r="G6424" s="76" t="s">
        <v>2244</v>
      </c>
      <c r="H6424" s="76" t="s">
        <v>2243</v>
      </c>
      <c r="I6424" s="76" t="s">
        <v>2242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276</v>
      </c>
      <c r="F6425" s="77">
        <v>42929</v>
      </c>
      <c r="G6425" s="76" t="s">
        <v>2241</v>
      </c>
      <c r="H6425" s="76" t="s">
        <v>279</v>
      </c>
      <c r="I6425" s="76" t="s">
        <v>2240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276</v>
      </c>
      <c r="F6426" s="77">
        <v>42929</v>
      </c>
      <c r="G6426" s="76" t="s">
        <v>2239</v>
      </c>
      <c r="H6426" s="76" t="s">
        <v>2180</v>
      </c>
      <c r="I6426" s="76" t="s">
        <v>2238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276</v>
      </c>
      <c r="F6427" s="77">
        <v>42937</v>
      </c>
      <c r="G6427" s="76" t="s">
        <v>2237</v>
      </c>
      <c r="H6427" s="76" t="s">
        <v>279</v>
      </c>
      <c r="I6427" s="76" t="s">
        <v>2236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276</v>
      </c>
      <c r="F6428" s="77">
        <v>42978</v>
      </c>
      <c r="G6428" s="76" t="s">
        <v>2235</v>
      </c>
      <c r="H6428" s="76" t="s">
        <v>279</v>
      </c>
      <c r="I6428" s="76" t="s">
        <v>2224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276</v>
      </c>
      <c r="F6429" s="77">
        <v>43018</v>
      </c>
      <c r="G6429" s="76" t="s">
        <v>2234</v>
      </c>
      <c r="H6429" s="76" t="s">
        <v>2233</v>
      </c>
      <c r="I6429" s="76" t="s">
        <v>2232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276</v>
      </c>
      <c r="F6430" s="77">
        <v>43018</v>
      </c>
      <c r="G6430" s="76" t="s">
        <v>2231</v>
      </c>
      <c r="H6430" s="76" t="s">
        <v>279</v>
      </c>
      <c r="I6430" s="76" t="s">
        <v>2230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276</v>
      </c>
      <c r="F6431" s="77">
        <v>43019</v>
      </c>
      <c r="G6431" s="76" t="s">
        <v>2229</v>
      </c>
      <c r="H6431" s="76" t="s">
        <v>279</v>
      </c>
      <c r="I6431" s="76" t="s">
        <v>2228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276</v>
      </c>
      <c r="F6432" s="77">
        <v>43028</v>
      </c>
      <c r="G6432" s="76" t="s">
        <v>2227</v>
      </c>
      <c r="H6432" s="76" t="s">
        <v>279</v>
      </c>
      <c r="I6432" s="76" t="s">
        <v>2226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1187</v>
      </c>
      <c r="F6433" s="77">
        <v>43039</v>
      </c>
      <c r="G6433" s="76" t="s">
        <v>2225</v>
      </c>
      <c r="H6433" s="76" t="s">
        <v>279</v>
      </c>
      <c r="I6433" s="76" t="s">
        <v>2224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276</v>
      </c>
      <c r="F6434" s="77">
        <v>43073</v>
      </c>
      <c r="G6434" s="76" t="s">
        <v>2223</v>
      </c>
      <c r="H6434" s="76" t="s">
        <v>279</v>
      </c>
      <c r="I6434" s="76" t="s">
        <v>2222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276</v>
      </c>
      <c r="F6435" s="77">
        <v>43083</v>
      </c>
      <c r="G6435" s="76" t="s">
        <v>2221</v>
      </c>
      <c r="H6435" s="76" t="s">
        <v>279</v>
      </c>
      <c r="I6435" s="76" t="s">
        <v>2220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285</v>
      </c>
      <c r="F6436" s="77">
        <v>43100</v>
      </c>
      <c r="G6436" s="76" t="s">
        <v>2218</v>
      </c>
      <c r="H6436" s="76"/>
      <c r="I6436" s="76" t="s">
        <v>2219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285</v>
      </c>
      <c r="F6437" s="77">
        <v>43100</v>
      </c>
      <c r="G6437" s="76" t="s">
        <v>2218</v>
      </c>
      <c r="H6437" s="76"/>
      <c r="I6437" s="76" t="s">
        <v>2217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276</v>
      </c>
      <c r="F6438" s="77">
        <v>43119</v>
      </c>
      <c r="G6438" s="76" t="s">
        <v>2216</v>
      </c>
      <c r="H6438" s="76" t="s">
        <v>279</v>
      </c>
      <c r="I6438" s="76" t="s">
        <v>2215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276</v>
      </c>
      <c r="F6439" s="77">
        <v>43154</v>
      </c>
      <c r="G6439" s="76" t="s">
        <v>2214</v>
      </c>
      <c r="H6439" s="76" t="s">
        <v>279</v>
      </c>
      <c r="I6439" s="76" t="s">
        <v>2213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276</v>
      </c>
      <c r="F6440" s="77">
        <v>43202</v>
      </c>
      <c r="G6440" s="76" t="s">
        <v>2212</v>
      </c>
      <c r="H6440" s="76" t="s">
        <v>279</v>
      </c>
      <c r="I6440" s="76" t="s">
        <v>2211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276</v>
      </c>
      <c r="F6441" s="77">
        <v>43231</v>
      </c>
      <c r="G6441" s="76" t="s">
        <v>2210</v>
      </c>
      <c r="H6441" s="76" t="s">
        <v>279</v>
      </c>
      <c r="I6441" s="76" t="s">
        <v>2209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276</v>
      </c>
      <c r="F6442" s="77">
        <v>43279</v>
      </c>
      <c r="G6442" s="76" t="s">
        <v>2208</v>
      </c>
      <c r="H6442" s="76" t="s">
        <v>279</v>
      </c>
      <c r="I6442" s="76" t="s">
        <v>2207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285</v>
      </c>
      <c r="F6443" s="77">
        <v>43281</v>
      </c>
      <c r="G6443" s="76" t="s">
        <v>720</v>
      </c>
      <c r="H6443" s="76"/>
      <c r="I6443" s="76" t="s">
        <v>719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285</v>
      </c>
      <c r="F6444" s="77">
        <v>43281</v>
      </c>
      <c r="G6444" s="76" t="s">
        <v>365</v>
      </c>
      <c r="H6444" s="76"/>
      <c r="I6444" s="76" t="s">
        <v>364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276</v>
      </c>
      <c r="F6445" s="77">
        <v>43312</v>
      </c>
      <c r="G6445" s="76" t="s">
        <v>2206</v>
      </c>
      <c r="H6445" s="76" t="s">
        <v>2180</v>
      </c>
      <c r="I6445" s="76" t="s">
        <v>2205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276</v>
      </c>
      <c r="F6446" s="77">
        <v>43358</v>
      </c>
      <c r="G6446" s="76" t="s">
        <v>2204</v>
      </c>
      <c r="H6446" s="76" t="s">
        <v>279</v>
      </c>
      <c r="I6446" s="76" t="s">
        <v>2203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276</v>
      </c>
      <c r="F6447" s="77">
        <v>43358</v>
      </c>
      <c r="G6447" s="76" t="s">
        <v>2202</v>
      </c>
      <c r="H6447" s="76" t="s">
        <v>279</v>
      </c>
      <c r="I6447" s="76" t="s">
        <v>2201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276</v>
      </c>
      <c r="F6448" s="77">
        <v>43374</v>
      </c>
      <c r="G6448" s="76" t="s">
        <v>2200</v>
      </c>
      <c r="H6448" s="76" t="s">
        <v>2193</v>
      </c>
      <c r="I6448" s="76" t="s">
        <v>2199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276</v>
      </c>
      <c r="F6449" s="77">
        <v>43374</v>
      </c>
      <c r="G6449" s="76" t="s">
        <v>2198</v>
      </c>
      <c r="H6449" s="76" t="s">
        <v>2193</v>
      </c>
      <c r="I6449" s="76" t="s">
        <v>2197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276</v>
      </c>
      <c r="F6450" s="77">
        <v>43374</v>
      </c>
      <c r="G6450" s="76" t="s">
        <v>2196</v>
      </c>
      <c r="H6450" s="76" t="s">
        <v>279</v>
      </c>
      <c r="I6450" s="76" t="s">
        <v>2195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276</v>
      </c>
      <c r="F6451" s="77">
        <v>43405</v>
      </c>
      <c r="G6451" s="76" t="s">
        <v>2194</v>
      </c>
      <c r="H6451" s="76" t="s">
        <v>2193</v>
      </c>
      <c r="I6451" s="76" t="s">
        <v>2192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276</v>
      </c>
      <c r="F6452" s="77">
        <v>43420</v>
      </c>
      <c r="G6452" s="76" t="s">
        <v>2191</v>
      </c>
      <c r="H6452" s="76" t="s">
        <v>279</v>
      </c>
      <c r="I6452" s="76" t="s">
        <v>2190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276</v>
      </c>
      <c r="F6453" s="77">
        <v>43447</v>
      </c>
      <c r="G6453" s="76" t="s">
        <v>2189</v>
      </c>
      <c r="H6453" s="76" t="s">
        <v>279</v>
      </c>
      <c r="I6453" s="76" t="s">
        <v>2188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276</v>
      </c>
      <c r="F6454" s="77">
        <v>43519</v>
      </c>
      <c r="G6454" s="76" t="s">
        <v>2187</v>
      </c>
      <c r="H6454" s="76" t="s">
        <v>279</v>
      </c>
      <c r="I6454" s="76" t="s">
        <v>2186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276</v>
      </c>
      <c r="F6455" s="77">
        <v>43552</v>
      </c>
      <c r="G6455" s="76" t="s">
        <v>2185</v>
      </c>
      <c r="H6455" s="76" t="s">
        <v>279</v>
      </c>
      <c r="I6455" s="76" t="s">
        <v>2183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276</v>
      </c>
      <c r="F6456" s="77">
        <v>43609</v>
      </c>
      <c r="G6456" s="76" t="s">
        <v>2184</v>
      </c>
      <c r="H6456" s="76" t="s">
        <v>279</v>
      </c>
      <c r="I6456" s="76" t="s">
        <v>2183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276</v>
      </c>
      <c r="F6457" s="77">
        <v>43723</v>
      </c>
      <c r="G6457" s="76" t="s">
        <v>2182</v>
      </c>
      <c r="H6457" s="76" t="s">
        <v>2180</v>
      </c>
      <c r="I6457" s="76" t="s">
        <v>2179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276</v>
      </c>
      <c r="F6458" s="77">
        <v>43723</v>
      </c>
      <c r="G6458" s="76" t="s">
        <v>2181</v>
      </c>
      <c r="H6458" s="76" t="s">
        <v>2180</v>
      </c>
      <c r="I6458" s="76" t="s">
        <v>2179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285</v>
      </c>
      <c r="F6459" s="77">
        <v>43769</v>
      </c>
      <c r="G6459" s="76" t="s">
        <v>342</v>
      </c>
      <c r="H6459" s="76"/>
      <c r="I6459" s="76" t="s">
        <v>341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285</v>
      </c>
      <c r="F6460" s="77">
        <v>43769</v>
      </c>
      <c r="G6460" s="76" t="s">
        <v>342</v>
      </c>
      <c r="H6460" s="76"/>
      <c r="I6460" s="76" t="s">
        <v>2178</v>
      </c>
      <c r="J6460" s="78">
        <v>3000</v>
      </c>
    </row>
    <row r="6461" spans="1:10" x14ac:dyDescent="0.25">
      <c r="A6461" s="76"/>
      <c r="B6461" s="76"/>
      <c r="C6461" s="76" t="s">
        <v>2177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2176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285</v>
      </c>
      <c r="F6463" s="77">
        <v>40298</v>
      </c>
      <c r="G6463" s="76" t="s">
        <v>1259</v>
      </c>
      <c r="H6463" s="76"/>
      <c r="I6463" s="76" t="s">
        <v>1258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285</v>
      </c>
      <c r="F6464" s="77">
        <v>40451</v>
      </c>
      <c r="G6464" s="76" t="s">
        <v>888</v>
      </c>
      <c r="H6464" s="76"/>
      <c r="I6464" s="76" t="s">
        <v>887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285</v>
      </c>
      <c r="F6465" s="77">
        <v>40512</v>
      </c>
      <c r="G6465" s="76" t="s">
        <v>2175</v>
      </c>
      <c r="H6465" s="76"/>
      <c r="I6465" s="76" t="s">
        <v>2174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285</v>
      </c>
      <c r="F6466" s="77">
        <v>40543</v>
      </c>
      <c r="G6466" s="76" t="s">
        <v>541</v>
      </c>
      <c r="H6466" s="76"/>
      <c r="I6466" s="76" t="s">
        <v>540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285</v>
      </c>
      <c r="F6467" s="77">
        <v>40574</v>
      </c>
      <c r="G6467" s="76" t="s">
        <v>537</v>
      </c>
      <c r="H6467" s="76"/>
      <c r="I6467" s="76" t="s">
        <v>536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285</v>
      </c>
      <c r="F6468" s="77">
        <v>40663</v>
      </c>
      <c r="G6468" s="76" t="s">
        <v>836</v>
      </c>
      <c r="H6468" s="76"/>
      <c r="I6468" s="76" t="s">
        <v>835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285</v>
      </c>
      <c r="F6469" s="77">
        <v>40663</v>
      </c>
      <c r="G6469" s="76" t="s">
        <v>1249</v>
      </c>
      <c r="H6469" s="76"/>
      <c r="I6469" s="76" t="s">
        <v>1248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285</v>
      </c>
      <c r="F6470" s="77">
        <v>40694</v>
      </c>
      <c r="G6470" s="76" t="s">
        <v>877</v>
      </c>
      <c r="H6470" s="76"/>
      <c r="I6470" s="76" t="s">
        <v>876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285</v>
      </c>
      <c r="F6471" s="77">
        <v>40877</v>
      </c>
      <c r="G6471" s="76" t="s">
        <v>289</v>
      </c>
      <c r="H6471" s="76"/>
      <c r="I6471" s="76" t="s">
        <v>288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285</v>
      </c>
      <c r="F6472" s="77">
        <v>40908</v>
      </c>
      <c r="G6472" s="76" t="s">
        <v>2173</v>
      </c>
      <c r="H6472" s="76"/>
      <c r="I6472" s="76" t="s">
        <v>2172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285</v>
      </c>
      <c r="F6473" s="77">
        <v>41121</v>
      </c>
      <c r="G6473" s="76" t="s">
        <v>513</v>
      </c>
      <c r="H6473" s="76"/>
      <c r="I6473" s="76" t="s">
        <v>512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285</v>
      </c>
      <c r="F6474" s="77">
        <v>41182</v>
      </c>
      <c r="G6474" s="76" t="s">
        <v>509</v>
      </c>
      <c r="H6474" s="76"/>
      <c r="I6474" s="76" t="s">
        <v>508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285</v>
      </c>
      <c r="F6475" s="77">
        <v>41213</v>
      </c>
      <c r="G6475" s="76" t="s">
        <v>507</v>
      </c>
      <c r="H6475" s="76"/>
      <c r="I6475" s="76" t="s">
        <v>506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285</v>
      </c>
      <c r="F6476" s="77">
        <v>41243</v>
      </c>
      <c r="G6476" s="76" t="s">
        <v>505</v>
      </c>
      <c r="H6476" s="76"/>
      <c r="I6476" s="76" t="s">
        <v>504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285</v>
      </c>
      <c r="F6477" s="77">
        <v>41274</v>
      </c>
      <c r="G6477" s="76" t="s">
        <v>503</v>
      </c>
      <c r="H6477" s="76"/>
      <c r="I6477" s="76" t="s">
        <v>502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285</v>
      </c>
      <c r="F6478" s="77">
        <v>41274</v>
      </c>
      <c r="G6478" s="76" t="s">
        <v>622</v>
      </c>
      <c r="H6478" s="76"/>
      <c r="I6478" s="76" t="s">
        <v>621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285</v>
      </c>
      <c r="F6479" s="77">
        <v>41364</v>
      </c>
      <c r="G6479" s="76" t="s">
        <v>497</v>
      </c>
      <c r="H6479" s="76"/>
      <c r="I6479" s="76" t="s">
        <v>496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285</v>
      </c>
      <c r="F6480" s="77">
        <v>41547</v>
      </c>
      <c r="G6480" s="76" t="s">
        <v>487</v>
      </c>
      <c r="H6480" s="76"/>
      <c r="I6480" s="76" t="s">
        <v>486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285</v>
      </c>
      <c r="F6481" s="77">
        <v>41578</v>
      </c>
      <c r="G6481" s="76" t="s">
        <v>485</v>
      </c>
      <c r="H6481" s="76"/>
      <c r="I6481" s="76" t="s">
        <v>484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285</v>
      </c>
      <c r="F6482" s="77">
        <v>41608</v>
      </c>
      <c r="G6482" s="76" t="s">
        <v>483</v>
      </c>
      <c r="H6482" s="76"/>
      <c r="I6482" s="76" t="s">
        <v>482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285</v>
      </c>
      <c r="F6483" s="77">
        <v>41639</v>
      </c>
      <c r="G6483" s="76" t="s">
        <v>756</v>
      </c>
      <c r="H6483" s="76"/>
      <c r="I6483" s="76" t="s">
        <v>755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285</v>
      </c>
      <c r="F6484" s="77">
        <v>41729</v>
      </c>
      <c r="G6484" s="76" t="s">
        <v>473</v>
      </c>
      <c r="H6484" s="76"/>
      <c r="I6484" s="76" t="s">
        <v>472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285</v>
      </c>
      <c r="F6485" s="77">
        <v>41820</v>
      </c>
      <c r="G6485" s="76" t="s">
        <v>769</v>
      </c>
      <c r="H6485" s="76"/>
      <c r="I6485" s="76" t="s">
        <v>768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285</v>
      </c>
      <c r="F6486" s="77">
        <v>41943</v>
      </c>
      <c r="G6486" s="76" t="s">
        <v>465</v>
      </c>
      <c r="H6486" s="76"/>
      <c r="I6486" s="76" t="s">
        <v>464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285</v>
      </c>
      <c r="F6487" s="77">
        <v>41973</v>
      </c>
      <c r="G6487" s="76" t="s">
        <v>462</v>
      </c>
      <c r="H6487" s="76"/>
      <c r="I6487" s="76" t="s">
        <v>461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296</v>
      </c>
      <c r="F6488" s="77">
        <v>42150</v>
      </c>
      <c r="G6488" s="76" t="s">
        <v>610</v>
      </c>
      <c r="H6488" s="76" t="s">
        <v>2171</v>
      </c>
      <c r="I6488" s="76" t="s">
        <v>2170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296</v>
      </c>
      <c r="F6489" s="77">
        <v>42150</v>
      </c>
      <c r="G6489" s="76" t="s">
        <v>610</v>
      </c>
      <c r="H6489" s="76" t="s">
        <v>2169</v>
      </c>
      <c r="I6489" s="76" t="s">
        <v>2168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285</v>
      </c>
      <c r="F6490" s="77">
        <v>42247</v>
      </c>
      <c r="G6490" s="76" t="s">
        <v>440</v>
      </c>
      <c r="H6490" s="76"/>
      <c r="I6490" s="76" t="s">
        <v>439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285</v>
      </c>
      <c r="F6491" s="77">
        <v>42264</v>
      </c>
      <c r="G6491" s="76" t="s">
        <v>2167</v>
      </c>
      <c r="H6491" s="76"/>
      <c r="I6491" s="76" t="s">
        <v>2166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285</v>
      </c>
      <c r="F6492" s="77">
        <v>42308</v>
      </c>
      <c r="G6492" s="76" t="s">
        <v>436</v>
      </c>
      <c r="H6492" s="76"/>
      <c r="I6492" s="76" t="s">
        <v>435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285</v>
      </c>
      <c r="F6493" s="77">
        <v>42551</v>
      </c>
      <c r="G6493" s="76" t="s">
        <v>418</v>
      </c>
      <c r="H6493" s="76"/>
      <c r="I6493" s="76" t="s">
        <v>417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285</v>
      </c>
      <c r="F6494" s="77">
        <v>42582</v>
      </c>
      <c r="G6494" s="76" t="s">
        <v>415</v>
      </c>
      <c r="H6494" s="76"/>
      <c r="I6494" s="76" t="s">
        <v>414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285</v>
      </c>
      <c r="F6495" s="77">
        <v>42613</v>
      </c>
      <c r="G6495" s="76" t="s">
        <v>413</v>
      </c>
      <c r="H6495" s="76"/>
      <c r="I6495" s="76" t="s">
        <v>412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285</v>
      </c>
      <c r="F6496" s="77">
        <v>42766</v>
      </c>
      <c r="G6496" s="76" t="s">
        <v>398</v>
      </c>
      <c r="H6496" s="76"/>
      <c r="I6496" s="76" t="s">
        <v>397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285</v>
      </c>
      <c r="F6497" s="77">
        <v>42767</v>
      </c>
      <c r="G6497" s="76" t="s">
        <v>284</v>
      </c>
      <c r="H6497" s="76"/>
      <c r="I6497" s="76" t="s">
        <v>283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285</v>
      </c>
      <c r="F6498" s="77">
        <v>42825</v>
      </c>
      <c r="G6498" s="76" t="s">
        <v>391</v>
      </c>
      <c r="H6498" s="76"/>
      <c r="I6498" s="76" t="s">
        <v>390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276</v>
      </c>
      <c r="F6499" s="77">
        <v>43231</v>
      </c>
      <c r="G6499" s="76" t="s">
        <v>2164</v>
      </c>
      <c r="H6499" s="76" t="s">
        <v>2163</v>
      </c>
      <c r="I6499" s="76" t="s">
        <v>2165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276</v>
      </c>
      <c r="F6500" s="77">
        <v>43231</v>
      </c>
      <c r="G6500" s="76" t="s">
        <v>2164</v>
      </c>
      <c r="H6500" s="76" t="s">
        <v>2163</v>
      </c>
      <c r="I6500" s="76" t="s">
        <v>320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276</v>
      </c>
      <c r="F6501" s="77">
        <v>43435</v>
      </c>
      <c r="G6501" s="76" t="s">
        <v>2162</v>
      </c>
      <c r="H6501" s="76" t="s">
        <v>2159</v>
      </c>
      <c r="I6501" s="76" t="s">
        <v>2161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276</v>
      </c>
      <c r="F6502" s="77">
        <v>43435</v>
      </c>
      <c r="G6502" s="76" t="s">
        <v>2160</v>
      </c>
      <c r="H6502" s="76" t="s">
        <v>2159</v>
      </c>
      <c r="I6502" s="76" t="s">
        <v>2158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276</v>
      </c>
      <c r="F6503" s="77">
        <v>43454</v>
      </c>
      <c r="G6503" s="76" t="s">
        <v>2157</v>
      </c>
      <c r="H6503" s="76" t="s">
        <v>2156</v>
      </c>
      <c r="I6503" s="76" t="s">
        <v>2155</v>
      </c>
      <c r="J6503" s="78">
        <v>-179.53</v>
      </c>
    </row>
    <row r="6504" spans="1:10" x14ac:dyDescent="0.25">
      <c r="A6504" s="76"/>
      <c r="B6504" s="76"/>
      <c r="C6504" s="76" t="s">
        <v>2154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2153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285</v>
      </c>
      <c r="F6506" s="77">
        <v>43507</v>
      </c>
      <c r="G6506" s="76" t="s">
        <v>2152</v>
      </c>
      <c r="H6506" s="76"/>
      <c r="I6506" s="76" t="s">
        <v>2151</v>
      </c>
      <c r="J6506" s="78">
        <v>500</v>
      </c>
    </row>
    <row r="6507" spans="1:10" x14ac:dyDescent="0.25">
      <c r="A6507" s="76"/>
      <c r="B6507" s="76"/>
      <c r="C6507" s="76" t="s">
        <v>2150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2149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285</v>
      </c>
      <c r="F6509" s="77">
        <v>40755</v>
      </c>
      <c r="G6509" s="76" t="s">
        <v>531</v>
      </c>
      <c r="H6509" s="76"/>
      <c r="I6509" s="76" t="s">
        <v>530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285</v>
      </c>
      <c r="F6510" s="77">
        <v>40877</v>
      </c>
      <c r="G6510" s="76" t="s">
        <v>289</v>
      </c>
      <c r="H6510" s="76"/>
      <c r="I6510" s="76" t="s">
        <v>288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285</v>
      </c>
      <c r="F6511" s="77">
        <v>40908</v>
      </c>
      <c r="G6511" s="76" t="s">
        <v>527</v>
      </c>
      <c r="H6511" s="76"/>
      <c r="I6511" s="76" t="s">
        <v>526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285</v>
      </c>
      <c r="F6512" s="77">
        <v>40968</v>
      </c>
      <c r="G6512" s="76" t="s">
        <v>523</v>
      </c>
      <c r="H6512" s="76"/>
      <c r="I6512" s="76" t="s">
        <v>522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285</v>
      </c>
      <c r="F6513" s="77">
        <v>41243</v>
      </c>
      <c r="G6513" s="76" t="s">
        <v>505</v>
      </c>
      <c r="H6513" s="76"/>
      <c r="I6513" s="76" t="s">
        <v>504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285</v>
      </c>
      <c r="F6514" s="77">
        <v>42216</v>
      </c>
      <c r="G6514" s="76" t="s">
        <v>927</v>
      </c>
      <c r="H6514" s="76"/>
      <c r="I6514" s="76" t="s">
        <v>926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285</v>
      </c>
      <c r="F6515" s="77">
        <v>42306</v>
      </c>
      <c r="G6515" s="76" t="s">
        <v>2148</v>
      </c>
      <c r="H6515" s="76"/>
      <c r="I6515" s="76" t="s">
        <v>2147</v>
      </c>
      <c r="J6515" s="78">
        <v>-140</v>
      </c>
    </row>
    <row r="6516" spans="1:10" x14ac:dyDescent="0.25">
      <c r="A6516" s="76"/>
      <c r="B6516" s="76"/>
      <c r="C6516" s="76" t="s">
        <v>2146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2145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637</v>
      </c>
      <c r="F6518" s="77">
        <v>42545</v>
      </c>
      <c r="G6518" s="76"/>
      <c r="H6518" s="76" t="s">
        <v>2144</v>
      </c>
      <c r="I6518" s="76" t="s">
        <v>857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637</v>
      </c>
      <c r="F6519" s="77">
        <v>42545</v>
      </c>
      <c r="G6519" s="76"/>
      <c r="H6519" s="76"/>
      <c r="I6519" s="76" t="s">
        <v>681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637</v>
      </c>
      <c r="F6520" s="77">
        <v>42551</v>
      </c>
      <c r="G6520" s="76"/>
      <c r="H6520" s="76"/>
      <c r="I6520" s="76" t="s">
        <v>2143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637</v>
      </c>
      <c r="F6521" s="77">
        <v>42551</v>
      </c>
      <c r="G6521" s="76"/>
      <c r="H6521" s="76"/>
      <c r="I6521" s="76" t="s">
        <v>681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285</v>
      </c>
      <c r="F6522" s="77">
        <v>42794</v>
      </c>
      <c r="G6522" s="76" t="s">
        <v>395</v>
      </c>
      <c r="H6522" s="76"/>
      <c r="I6522" s="76" t="s">
        <v>394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276</v>
      </c>
      <c r="F6523" s="77">
        <v>42797</v>
      </c>
      <c r="G6523" s="76"/>
      <c r="H6523" s="76" t="s">
        <v>2115</v>
      </c>
      <c r="I6523" s="76" t="s">
        <v>2142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276</v>
      </c>
      <c r="F6524" s="77">
        <v>42825</v>
      </c>
      <c r="G6524" s="76"/>
      <c r="H6524" s="76" t="s">
        <v>2115</v>
      </c>
      <c r="I6524" s="76" t="s">
        <v>2141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276</v>
      </c>
      <c r="F6525" s="77">
        <v>42833</v>
      </c>
      <c r="G6525" s="76"/>
      <c r="H6525" s="76" t="s">
        <v>2115</v>
      </c>
      <c r="I6525" s="76" t="s">
        <v>2141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276</v>
      </c>
      <c r="F6526" s="77">
        <v>42917</v>
      </c>
      <c r="G6526" s="76" t="s">
        <v>2140</v>
      </c>
      <c r="H6526" s="76" t="s">
        <v>2115</v>
      </c>
      <c r="I6526" s="76" t="s">
        <v>2139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276</v>
      </c>
      <c r="F6527" s="77">
        <v>42952</v>
      </c>
      <c r="G6527" s="76" t="s">
        <v>2138</v>
      </c>
      <c r="H6527" s="76" t="s">
        <v>2115</v>
      </c>
      <c r="I6527" s="76" t="s">
        <v>2137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276</v>
      </c>
      <c r="F6528" s="77">
        <v>43072</v>
      </c>
      <c r="G6528" s="76" t="s">
        <v>2135</v>
      </c>
      <c r="H6528" s="76" t="s">
        <v>2115</v>
      </c>
      <c r="I6528" s="76" t="s">
        <v>2136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276</v>
      </c>
      <c r="F6529" s="77">
        <v>43072</v>
      </c>
      <c r="G6529" s="76" t="s">
        <v>2135</v>
      </c>
      <c r="H6529" s="76" t="s">
        <v>2115</v>
      </c>
      <c r="I6529" s="76" t="s">
        <v>320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276</v>
      </c>
      <c r="F6530" s="77">
        <v>43132</v>
      </c>
      <c r="G6530" s="76" t="s">
        <v>2133</v>
      </c>
      <c r="H6530" s="76" t="s">
        <v>2115</v>
      </c>
      <c r="I6530" s="76" t="s">
        <v>2134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276</v>
      </c>
      <c r="F6531" s="77">
        <v>43132</v>
      </c>
      <c r="G6531" s="76" t="s">
        <v>2133</v>
      </c>
      <c r="H6531" s="76" t="s">
        <v>2115</v>
      </c>
      <c r="I6531" s="76" t="s">
        <v>320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276</v>
      </c>
      <c r="F6532" s="77">
        <v>43228</v>
      </c>
      <c r="G6532" s="76" t="s">
        <v>2131</v>
      </c>
      <c r="H6532" s="76" t="s">
        <v>2115</v>
      </c>
      <c r="I6532" s="76" t="s">
        <v>2132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276</v>
      </c>
      <c r="F6533" s="77">
        <v>43228</v>
      </c>
      <c r="G6533" s="76" t="s">
        <v>2131</v>
      </c>
      <c r="H6533" s="76" t="s">
        <v>2115</v>
      </c>
      <c r="I6533" s="76" t="s">
        <v>320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637</v>
      </c>
      <c r="F6534" s="77">
        <v>43343</v>
      </c>
      <c r="G6534" s="76"/>
      <c r="H6534" s="76"/>
      <c r="I6534" s="76" t="s">
        <v>2130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637</v>
      </c>
      <c r="F6535" s="77">
        <v>43343</v>
      </c>
      <c r="G6535" s="76"/>
      <c r="H6535" s="76"/>
      <c r="I6535" s="76" t="s">
        <v>2129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285</v>
      </c>
      <c r="F6536" s="77">
        <v>43343</v>
      </c>
      <c r="G6536" s="76" t="s">
        <v>1705</v>
      </c>
      <c r="H6536" s="76"/>
      <c r="I6536" s="76" t="s">
        <v>2128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276</v>
      </c>
      <c r="F6537" s="77">
        <v>43358</v>
      </c>
      <c r="G6537" s="76" t="s">
        <v>2126</v>
      </c>
      <c r="H6537" s="76" t="s">
        <v>2115</v>
      </c>
      <c r="I6537" s="76" t="s">
        <v>2127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276</v>
      </c>
      <c r="F6538" s="77">
        <v>43358</v>
      </c>
      <c r="G6538" s="76" t="s">
        <v>2126</v>
      </c>
      <c r="H6538" s="76" t="s">
        <v>2115</v>
      </c>
      <c r="I6538" s="76" t="s">
        <v>1173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637</v>
      </c>
      <c r="F6539" s="77">
        <v>43373</v>
      </c>
      <c r="G6539" s="76"/>
      <c r="H6539" s="76"/>
      <c r="I6539" s="76" t="s">
        <v>2125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637</v>
      </c>
      <c r="F6540" s="77">
        <v>43373</v>
      </c>
      <c r="G6540" s="76"/>
      <c r="H6540" s="76"/>
      <c r="I6540" s="76" t="s">
        <v>2124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276</v>
      </c>
      <c r="F6541" s="77">
        <v>43499</v>
      </c>
      <c r="G6541" s="76" t="s">
        <v>2122</v>
      </c>
      <c r="H6541" s="76" t="s">
        <v>2115</v>
      </c>
      <c r="I6541" s="76" t="s">
        <v>2123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276</v>
      </c>
      <c r="F6542" s="77">
        <v>43499</v>
      </c>
      <c r="G6542" s="76" t="s">
        <v>2122</v>
      </c>
      <c r="H6542" s="76" t="s">
        <v>2115</v>
      </c>
      <c r="I6542" s="76" t="s">
        <v>1173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276</v>
      </c>
      <c r="F6543" s="77">
        <v>43725</v>
      </c>
      <c r="G6543" s="76" t="s">
        <v>2121</v>
      </c>
      <c r="H6543" s="76" t="s">
        <v>2115</v>
      </c>
      <c r="I6543" s="76" t="s">
        <v>2120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276</v>
      </c>
      <c r="F6544" s="77">
        <v>43800</v>
      </c>
      <c r="G6544" s="76" t="s">
        <v>2119</v>
      </c>
      <c r="H6544" s="76" t="s">
        <v>2115</v>
      </c>
      <c r="I6544" s="76" t="s">
        <v>2118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276</v>
      </c>
      <c r="F6545" s="77">
        <v>43914</v>
      </c>
      <c r="G6545" s="76" t="s">
        <v>2117</v>
      </c>
      <c r="H6545" s="76" t="s">
        <v>2115</v>
      </c>
      <c r="I6545" s="76" t="s">
        <v>2118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276</v>
      </c>
      <c r="F6546" s="77">
        <v>43914</v>
      </c>
      <c r="G6546" s="76" t="s">
        <v>2117</v>
      </c>
      <c r="H6546" s="76" t="s">
        <v>2115</v>
      </c>
      <c r="I6546" s="76" t="s">
        <v>1173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276</v>
      </c>
      <c r="F6547" s="77">
        <v>44064</v>
      </c>
      <c r="G6547" s="76" t="s">
        <v>2116</v>
      </c>
      <c r="H6547" s="76" t="s">
        <v>2115</v>
      </c>
      <c r="I6547" s="76" t="s">
        <v>2114</v>
      </c>
      <c r="J6547" s="78">
        <v>-64.790000000000006</v>
      </c>
    </row>
    <row r="6548" spans="1:10" x14ac:dyDescent="0.25">
      <c r="A6548" s="76"/>
      <c r="B6548" s="76"/>
      <c r="C6548" s="76" t="s">
        <v>2113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2112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285</v>
      </c>
      <c r="F6550" s="77">
        <v>41578</v>
      </c>
      <c r="G6550" s="76" t="s">
        <v>485</v>
      </c>
      <c r="H6550" s="76"/>
      <c r="I6550" s="76" t="s">
        <v>484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285</v>
      </c>
      <c r="F6551" s="77">
        <v>41698</v>
      </c>
      <c r="G6551" s="76" t="s">
        <v>477</v>
      </c>
      <c r="H6551" s="76"/>
      <c r="I6551" s="76" t="s">
        <v>476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285</v>
      </c>
      <c r="F6552" s="77">
        <v>41851</v>
      </c>
      <c r="G6552" s="76" t="s">
        <v>469</v>
      </c>
      <c r="H6552" s="76"/>
      <c r="I6552" s="76" t="s">
        <v>468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637</v>
      </c>
      <c r="F6553" s="77">
        <v>41948</v>
      </c>
      <c r="G6553" s="76" t="s">
        <v>2111</v>
      </c>
      <c r="H6553" s="76"/>
      <c r="I6553" s="76" t="s">
        <v>2110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285</v>
      </c>
      <c r="F6554" s="77">
        <v>42216</v>
      </c>
      <c r="G6554" s="76" t="s">
        <v>927</v>
      </c>
      <c r="H6554" s="76"/>
      <c r="I6554" s="76" t="s">
        <v>926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285</v>
      </c>
      <c r="F6555" s="77">
        <v>42613</v>
      </c>
      <c r="G6555" s="76" t="s">
        <v>413</v>
      </c>
      <c r="H6555" s="76"/>
      <c r="I6555" s="76" t="s">
        <v>412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285</v>
      </c>
      <c r="F6556" s="77">
        <v>42643</v>
      </c>
      <c r="G6556" s="76" t="s">
        <v>409</v>
      </c>
      <c r="H6556" s="76"/>
      <c r="I6556" s="76" t="s">
        <v>408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285</v>
      </c>
      <c r="F6557" s="77">
        <v>42767</v>
      </c>
      <c r="G6557" s="76" t="s">
        <v>284</v>
      </c>
      <c r="H6557" s="76"/>
      <c r="I6557" s="76" t="s">
        <v>283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285</v>
      </c>
      <c r="F6558" s="77">
        <v>43221</v>
      </c>
      <c r="G6558" s="76" t="s">
        <v>596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285</v>
      </c>
      <c r="F6559" s="77">
        <v>43244</v>
      </c>
      <c r="G6559" s="76" t="s">
        <v>2109</v>
      </c>
      <c r="H6559" s="76"/>
      <c r="I6559" s="76" t="s">
        <v>2108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276</v>
      </c>
      <c r="F6560" s="77">
        <v>43494</v>
      </c>
      <c r="G6560" s="76" t="s">
        <v>2107</v>
      </c>
      <c r="H6560" s="76" t="s">
        <v>2106</v>
      </c>
      <c r="I6560" s="76" t="s">
        <v>2105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276</v>
      </c>
      <c r="F6561" s="77">
        <v>43722</v>
      </c>
      <c r="G6561" s="76" t="s">
        <v>968</v>
      </c>
      <c r="H6561" s="76" t="s">
        <v>323</v>
      </c>
      <c r="I6561" s="76" t="s">
        <v>967</v>
      </c>
      <c r="J6561" s="78">
        <v>-59.24</v>
      </c>
    </row>
    <row r="6562" spans="1:10" x14ac:dyDescent="0.25">
      <c r="A6562" s="76"/>
      <c r="B6562" s="76"/>
      <c r="C6562" s="76" t="s">
        <v>2104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2103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285</v>
      </c>
      <c r="F6564" s="77">
        <v>40574</v>
      </c>
      <c r="G6564" s="76" t="s">
        <v>884</v>
      </c>
      <c r="H6564" s="76"/>
      <c r="I6564" s="76" t="s">
        <v>883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285</v>
      </c>
      <c r="F6565" s="77">
        <v>40999</v>
      </c>
      <c r="G6565" s="76" t="s">
        <v>521</v>
      </c>
      <c r="H6565" s="76"/>
      <c r="I6565" s="76" t="s">
        <v>520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285</v>
      </c>
      <c r="F6566" s="77">
        <v>41182</v>
      </c>
      <c r="G6566" s="76" t="s">
        <v>509</v>
      </c>
      <c r="H6566" s="76"/>
      <c r="I6566" s="76" t="s">
        <v>508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285</v>
      </c>
      <c r="F6567" s="77">
        <v>41333</v>
      </c>
      <c r="G6567" s="76" t="s">
        <v>499</v>
      </c>
      <c r="H6567" s="76"/>
      <c r="I6567" s="76" t="s">
        <v>498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285</v>
      </c>
      <c r="F6568" s="77">
        <v>41425</v>
      </c>
      <c r="G6568" s="76" t="s">
        <v>493</v>
      </c>
      <c r="H6568" s="76"/>
      <c r="I6568" s="76" t="s">
        <v>492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285</v>
      </c>
      <c r="F6569" s="77">
        <v>41455</v>
      </c>
      <c r="G6569" s="76" t="s">
        <v>491</v>
      </c>
      <c r="H6569" s="76"/>
      <c r="I6569" s="76" t="s">
        <v>490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285</v>
      </c>
      <c r="F6570" s="77">
        <v>41486</v>
      </c>
      <c r="G6570" s="76" t="s">
        <v>591</v>
      </c>
      <c r="H6570" s="76"/>
      <c r="I6570" s="76" t="s">
        <v>590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285</v>
      </c>
      <c r="F6571" s="77">
        <v>41790</v>
      </c>
      <c r="G6571" s="76" t="s">
        <v>570</v>
      </c>
      <c r="H6571" s="76"/>
      <c r="I6571" s="76" t="s">
        <v>569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285</v>
      </c>
      <c r="F6572" s="77">
        <v>41882</v>
      </c>
      <c r="G6572" s="76" t="s">
        <v>467</v>
      </c>
      <c r="H6572" s="76"/>
      <c r="I6572" s="76" t="s">
        <v>466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285</v>
      </c>
      <c r="F6573" s="77">
        <v>41943</v>
      </c>
      <c r="G6573" s="76" t="s">
        <v>465</v>
      </c>
      <c r="H6573" s="76"/>
      <c r="I6573" s="76" t="s">
        <v>464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285</v>
      </c>
      <c r="F6574" s="77">
        <v>42124</v>
      </c>
      <c r="G6574" s="76" t="s">
        <v>448</v>
      </c>
      <c r="H6574" s="76"/>
      <c r="I6574" s="76" t="s">
        <v>447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285</v>
      </c>
      <c r="F6575" s="77">
        <v>42185</v>
      </c>
      <c r="G6575" s="76" t="s">
        <v>443</v>
      </c>
      <c r="H6575" s="76"/>
      <c r="I6575" s="76" t="s">
        <v>442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285</v>
      </c>
      <c r="F6576" s="77">
        <v>42277</v>
      </c>
      <c r="G6576" s="76" t="s">
        <v>438</v>
      </c>
      <c r="H6576" s="76"/>
      <c r="I6576" s="76" t="s">
        <v>437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637</v>
      </c>
      <c r="F6577" s="77">
        <v>42282</v>
      </c>
      <c r="G6577" s="76"/>
      <c r="H6577" s="76" t="s">
        <v>2102</v>
      </c>
      <c r="I6577" s="76" t="s">
        <v>2101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637</v>
      </c>
      <c r="F6578" s="77">
        <v>42282</v>
      </c>
      <c r="G6578" s="76"/>
      <c r="H6578" s="76"/>
      <c r="I6578" s="76" t="s">
        <v>681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285</v>
      </c>
      <c r="F6579" s="77">
        <v>42308</v>
      </c>
      <c r="G6579" s="76" t="s">
        <v>436</v>
      </c>
      <c r="H6579" s="76"/>
      <c r="I6579" s="76" t="s">
        <v>435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296</v>
      </c>
      <c r="F6580" s="77">
        <v>42338</v>
      </c>
      <c r="G6580" s="76"/>
      <c r="H6580" s="76" t="s">
        <v>2100</v>
      </c>
      <c r="I6580" s="76" t="s">
        <v>2099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285</v>
      </c>
      <c r="F6581" s="77">
        <v>42338</v>
      </c>
      <c r="G6581" s="76" t="s">
        <v>434</v>
      </c>
      <c r="H6581" s="76"/>
      <c r="I6581" s="76" t="s">
        <v>433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285</v>
      </c>
      <c r="F6582" s="77">
        <v>42369</v>
      </c>
      <c r="G6582" s="76" t="s">
        <v>432</v>
      </c>
      <c r="H6582" s="76"/>
      <c r="I6582" s="76" t="s">
        <v>431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285</v>
      </c>
      <c r="F6583" s="77">
        <v>42521</v>
      </c>
      <c r="G6583" s="76" t="s">
        <v>420</v>
      </c>
      <c r="H6583" s="76"/>
      <c r="I6583" s="76" t="s">
        <v>419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285</v>
      </c>
      <c r="F6584" s="77">
        <v>42582</v>
      </c>
      <c r="G6584" s="76" t="s">
        <v>415</v>
      </c>
      <c r="H6584" s="76"/>
      <c r="I6584" s="76" t="s">
        <v>414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285</v>
      </c>
      <c r="F6585" s="77">
        <v>42613</v>
      </c>
      <c r="G6585" s="76" t="s">
        <v>413</v>
      </c>
      <c r="H6585" s="76"/>
      <c r="I6585" s="76" t="s">
        <v>412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285</v>
      </c>
      <c r="F6586" s="77">
        <v>42643</v>
      </c>
      <c r="G6586" s="76" t="s">
        <v>409</v>
      </c>
      <c r="H6586" s="76"/>
      <c r="I6586" s="76" t="s">
        <v>408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285</v>
      </c>
      <c r="F6587" s="77">
        <v>42675</v>
      </c>
      <c r="G6587" s="76" t="s">
        <v>406</v>
      </c>
      <c r="H6587" s="76"/>
      <c r="I6587" s="76" t="s">
        <v>405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285</v>
      </c>
      <c r="F6588" s="77">
        <v>42704</v>
      </c>
      <c r="G6588" s="76" t="s">
        <v>807</v>
      </c>
      <c r="H6588" s="76"/>
      <c r="I6588" s="76" t="s">
        <v>806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296</v>
      </c>
      <c r="F6589" s="77">
        <v>42738</v>
      </c>
      <c r="G6589" s="76"/>
      <c r="H6589" s="76" t="s">
        <v>2098</v>
      </c>
      <c r="I6589" s="76" t="s">
        <v>2097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276</v>
      </c>
      <c r="F6590" s="77">
        <v>42822</v>
      </c>
      <c r="G6590" s="76"/>
      <c r="H6590" s="76" t="s">
        <v>2090</v>
      </c>
      <c r="I6590" s="76" t="s">
        <v>2096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285</v>
      </c>
      <c r="F6591" s="77">
        <v>42825</v>
      </c>
      <c r="G6591" s="76" t="s">
        <v>391</v>
      </c>
      <c r="H6591" s="76"/>
      <c r="I6591" s="76" t="s">
        <v>390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276</v>
      </c>
      <c r="F6592" s="77">
        <v>42880</v>
      </c>
      <c r="G6592" s="76"/>
      <c r="H6592" s="76" t="s">
        <v>2090</v>
      </c>
      <c r="I6592" s="76" t="s">
        <v>2095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285</v>
      </c>
      <c r="F6593" s="77">
        <v>42886</v>
      </c>
      <c r="G6593" s="76" t="s">
        <v>680</v>
      </c>
      <c r="H6593" s="76"/>
      <c r="I6593" s="76" t="s">
        <v>679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276</v>
      </c>
      <c r="F6594" s="77">
        <v>42978</v>
      </c>
      <c r="G6594" s="76" t="s">
        <v>2094</v>
      </c>
      <c r="H6594" s="76" t="s">
        <v>2093</v>
      </c>
      <c r="I6594" s="76" t="s">
        <v>2092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276</v>
      </c>
      <c r="F6595" s="77">
        <v>43000</v>
      </c>
      <c r="G6595" s="76" t="s">
        <v>2091</v>
      </c>
      <c r="H6595" s="76" t="s">
        <v>2090</v>
      </c>
      <c r="I6595" s="76" t="s">
        <v>1579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276</v>
      </c>
      <c r="F6596" s="77">
        <v>43250</v>
      </c>
      <c r="G6596" s="76" t="s">
        <v>2089</v>
      </c>
      <c r="H6596" s="76" t="s">
        <v>2088</v>
      </c>
      <c r="I6596" s="76" t="s">
        <v>2087</v>
      </c>
      <c r="J6596" s="78">
        <v>-89.99</v>
      </c>
    </row>
    <row r="6597" spans="1:10" x14ac:dyDescent="0.25">
      <c r="A6597" s="76"/>
      <c r="B6597" s="76"/>
      <c r="C6597" s="76" t="s">
        <v>2086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2085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285</v>
      </c>
      <c r="F6599" s="77">
        <v>40543</v>
      </c>
      <c r="G6599" s="76" t="s">
        <v>541</v>
      </c>
      <c r="H6599" s="76"/>
      <c r="I6599" s="76" t="s">
        <v>540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285</v>
      </c>
      <c r="F6600" s="77">
        <v>40574</v>
      </c>
      <c r="G6600" s="76" t="s">
        <v>539</v>
      </c>
      <c r="H6600" s="76"/>
      <c r="I6600" s="76" t="s">
        <v>538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285</v>
      </c>
      <c r="F6601" s="77">
        <v>40574</v>
      </c>
      <c r="G6601" s="76" t="s">
        <v>537</v>
      </c>
      <c r="H6601" s="76"/>
      <c r="I6601" s="76" t="s">
        <v>536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285</v>
      </c>
      <c r="F6602" s="77">
        <v>40877</v>
      </c>
      <c r="G6602" s="76" t="s">
        <v>289</v>
      </c>
      <c r="H6602" s="76"/>
      <c r="I6602" s="76" t="s">
        <v>288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285</v>
      </c>
      <c r="F6603" s="77">
        <v>40877</v>
      </c>
      <c r="G6603" s="76" t="s">
        <v>529</v>
      </c>
      <c r="H6603" s="76"/>
      <c r="I6603" s="76" t="s">
        <v>528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285</v>
      </c>
      <c r="F6604" s="77">
        <v>40908</v>
      </c>
      <c r="G6604" s="76" t="s">
        <v>527</v>
      </c>
      <c r="H6604" s="76"/>
      <c r="I6604" s="76" t="s">
        <v>526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285</v>
      </c>
      <c r="F6605" s="77">
        <v>41213</v>
      </c>
      <c r="G6605" s="76" t="s">
        <v>1241</v>
      </c>
      <c r="H6605" s="76"/>
      <c r="I6605" s="76" t="s">
        <v>1240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285</v>
      </c>
      <c r="F6606" s="77">
        <v>41243</v>
      </c>
      <c r="G6606" s="76" t="s">
        <v>1602</v>
      </c>
      <c r="H6606" s="76"/>
      <c r="I6606" s="76" t="s">
        <v>1601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285</v>
      </c>
      <c r="F6607" s="77">
        <v>41274</v>
      </c>
      <c r="G6607" s="76" t="s">
        <v>503</v>
      </c>
      <c r="H6607" s="76"/>
      <c r="I6607" s="76" t="s">
        <v>502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285</v>
      </c>
      <c r="F6608" s="77">
        <v>41333</v>
      </c>
      <c r="G6608" s="76" t="s">
        <v>1786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285</v>
      </c>
      <c r="F6609" s="77">
        <v>41394</v>
      </c>
      <c r="G6609" s="76" t="s">
        <v>495</v>
      </c>
      <c r="H6609" s="76"/>
      <c r="I6609" s="76" t="s">
        <v>494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285</v>
      </c>
      <c r="F6610" s="77">
        <v>41455</v>
      </c>
      <c r="G6610" s="76" t="s">
        <v>491</v>
      </c>
      <c r="H6610" s="76"/>
      <c r="I6610" s="76" t="s">
        <v>490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285</v>
      </c>
      <c r="F6611" s="77">
        <v>41517</v>
      </c>
      <c r="G6611" s="76" t="s">
        <v>489</v>
      </c>
      <c r="H6611" s="76"/>
      <c r="I6611" s="76" t="s">
        <v>488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285</v>
      </c>
      <c r="F6612" s="77">
        <v>41547</v>
      </c>
      <c r="G6612" s="76" t="s">
        <v>487</v>
      </c>
      <c r="H6612" s="76"/>
      <c r="I6612" s="76" t="s">
        <v>486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285</v>
      </c>
      <c r="F6613" s="77">
        <v>41547</v>
      </c>
      <c r="G6613" s="76" t="s">
        <v>823</v>
      </c>
      <c r="H6613" s="76"/>
      <c r="I6613" s="76" t="s">
        <v>822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285</v>
      </c>
      <c r="F6614" s="77">
        <v>41608</v>
      </c>
      <c r="G6614" s="76" t="s">
        <v>483</v>
      </c>
      <c r="H6614" s="76"/>
      <c r="I6614" s="76" t="s">
        <v>482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285</v>
      </c>
      <c r="F6615" s="77">
        <v>41608</v>
      </c>
      <c r="G6615" s="76" t="s">
        <v>817</v>
      </c>
      <c r="H6615" s="76"/>
      <c r="I6615" s="76" t="s">
        <v>816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285</v>
      </c>
      <c r="F6616" s="77">
        <v>41645</v>
      </c>
      <c r="G6616" s="76" t="s">
        <v>2084</v>
      </c>
      <c r="H6616" s="76"/>
      <c r="I6616" s="76" t="s">
        <v>2083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285</v>
      </c>
      <c r="F6617" s="77">
        <v>41660</v>
      </c>
      <c r="G6617" s="76" t="s">
        <v>2082</v>
      </c>
      <c r="H6617" s="76"/>
      <c r="I6617" s="76" t="s">
        <v>1597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285</v>
      </c>
      <c r="F6618" s="77">
        <v>41670</v>
      </c>
      <c r="G6618" s="76" t="s">
        <v>587</v>
      </c>
      <c r="H6618" s="76"/>
      <c r="I6618" s="76" t="s">
        <v>586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285</v>
      </c>
      <c r="F6619" s="77">
        <v>41698</v>
      </c>
      <c r="G6619" s="76" t="s">
        <v>477</v>
      </c>
      <c r="H6619" s="76"/>
      <c r="I6619" s="76" t="s">
        <v>476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296</v>
      </c>
      <c r="F6620" s="77">
        <v>41715</v>
      </c>
      <c r="G6620" s="76"/>
      <c r="H6620" s="76" t="s">
        <v>2033</v>
      </c>
      <c r="I6620" s="76" t="s">
        <v>474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285</v>
      </c>
      <c r="F6621" s="77">
        <v>41759</v>
      </c>
      <c r="G6621" s="76" t="s">
        <v>471</v>
      </c>
      <c r="H6621" s="76"/>
      <c r="I6621" s="76" t="s">
        <v>470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285</v>
      </c>
      <c r="F6622" s="77">
        <v>41760</v>
      </c>
      <c r="G6622" s="76" t="s">
        <v>1133</v>
      </c>
      <c r="H6622" s="76"/>
      <c r="I6622" s="76" t="s">
        <v>1132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296</v>
      </c>
      <c r="F6623" s="77">
        <v>41786</v>
      </c>
      <c r="G6623" s="76"/>
      <c r="H6623" s="76" t="s">
        <v>2081</v>
      </c>
      <c r="I6623" s="76" t="s">
        <v>2080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285</v>
      </c>
      <c r="F6624" s="77">
        <v>41790</v>
      </c>
      <c r="G6624" s="76" t="s">
        <v>570</v>
      </c>
      <c r="H6624" s="76"/>
      <c r="I6624" s="76" t="s">
        <v>569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285</v>
      </c>
      <c r="F6625" s="77">
        <v>41851</v>
      </c>
      <c r="G6625" s="76" t="s">
        <v>469</v>
      </c>
      <c r="H6625" s="76"/>
      <c r="I6625" s="76" t="s">
        <v>468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285</v>
      </c>
      <c r="F6626" s="77">
        <v>41882</v>
      </c>
      <c r="G6626" s="76" t="s">
        <v>467</v>
      </c>
      <c r="H6626" s="76"/>
      <c r="I6626" s="76" t="s">
        <v>466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296</v>
      </c>
      <c r="F6627" s="77">
        <v>41911</v>
      </c>
      <c r="G6627" s="76"/>
      <c r="H6627" s="76" t="s">
        <v>2077</v>
      </c>
      <c r="I6627" s="76" t="s">
        <v>1611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285</v>
      </c>
      <c r="F6628" s="77">
        <v>41912</v>
      </c>
      <c r="G6628" s="76" t="s">
        <v>287</v>
      </c>
      <c r="H6628" s="76"/>
      <c r="I6628" s="76" t="s">
        <v>286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296</v>
      </c>
      <c r="F6629" s="77">
        <v>41918</v>
      </c>
      <c r="G6629" s="76"/>
      <c r="H6629" s="76" t="s">
        <v>2079</v>
      </c>
      <c r="I6629" s="76" t="s">
        <v>1214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285</v>
      </c>
      <c r="F6630" s="77">
        <v>41943</v>
      </c>
      <c r="G6630" s="76" t="s">
        <v>465</v>
      </c>
      <c r="H6630" s="76"/>
      <c r="I6630" s="76" t="s">
        <v>464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285</v>
      </c>
      <c r="F6631" s="77">
        <v>41973</v>
      </c>
      <c r="G6631" s="76" t="s">
        <v>462</v>
      </c>
      <c r="H6631" s="76"/>
      <c r="I6631" s="76" t="s">
        <v>461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285</v>
      </c>
      <c r="F6632" s="77">
        <v>42004</v>
      </c>
      <c r="G6632" s="76" t="s">
        <v>460</v>
      </c>
      <c r="H6632" s="76"/>
      <c r="I6632" s="76" t="s">
        <v>459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637</v>
      </c>
      <c r="F6633" s="77">
        <v>42009</v>
      </c>
      <c r="G6633" s="76"/>
      <c r="H6633" s="76"/>
      <c r="I6633" s="76" t="s">
        <v>2078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285</v>
      </c>
      <c r="F6634" s="77">
        <v>42035</v>
      </c>
      <c r="G6634" s="76" t="s">
        <v>754</v>
      </c>
      <c r="H6634" s="76"/>
      <c r="I6634" s="76" t="s">
        <v>753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296</v>
      </c>
      <c r="F6635" s="77">
        <v>42100</v>
      </c>
      <c r="G6635" s="76"/>
      <c r="H6635" s="76" t="s">
        <v>2077</v>
      </c>
      <c r="I6635" s="76" t="s">
        <v>1611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285</v>
      </c>
      <c r="F6636" s="77">
        <v>42155</v>
      </c>
      <c r="G6636" s="76" t="s">
        <v>752</v>
      </c>
      <c r="H6636" s="76"/>
      <c r="I6636" s="76" t="s">
        <v>751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296</v>
      </c>
      <c r="F6637" s="77">
        <v>42191</v>
      </c>
      <c r="G6637" s="76"/>
      <c r="H6637" s="76" t="s">
        <v>2076</v>
      </c>
      <c r="I6637" s="76" t="s">
        <v>2075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637</v>
      </c>
      <c r="F6638" s="77">
        <v>42195</v>
      </c>
      <c r="G6638" s="76"/>
      <c r="H6638" s="76"/>
      <c r="I6638" s="76" t="s">
        <v>2074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296</v>
      </c>
      <c r="F6639" s="77">
        <v>42226</v>
      </c>
      <c r="G6639" s="76"/>
      <c r="H6639" s="76" t="s">
        <v>1825</v>
      </c>
      <c r="I6639" s="76" t="s">
        <v>2073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296</v>
      </c>
      <c r="F6640" s="77">
        <v>42240</v>
      </c>
      <c r="G6640" s="76"/>
      <c r="H6640" s="76" t="s">
        <v>1825</v>
      </c>
      <c r="I6640" s="76" t="s">
        <v>1615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285</v>
      </c>
      <c r="F6641" s="77">
        <v>42247</v>
      </c>
      <c r="G6641" s="76" t="s">
        <v>440</v>
      </c>
      <c r="H6641" s="76"/>
      <c r="I6641" s="76" t="s">
        <v>439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296</v>
      </c>
      <c r="F6642" s="77">
        <v>42261</v>
      </c>
      <c r="G6642" s="76"/>
      <c r="H6642" s="76" t="s">
        <v>1825</v>
      </c>
      <c r="I6642" s="76" t="s">
        <v>2072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637</v>
      </c>
      <c r="F6643" s="77">
        <v>42265</v>
      </c>
      <c r="G6643" s="76"/>
      <c r="H6643" s="76" t="s">
        <v>2071</v>
      </c>
      <c r="I6643" s="76" t="s">
        <v>1516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637</v>
      </c>
      <c r="F6644" s="77">
        <v>42265</v>
      </c>
      <c r="G6644" s="76"/>
      <c r="H6644" s="76"/>
      <c r="I6644" s="76" t="s">
        <v>681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285</v>
      </c>
      <c r="F6645" s="77">
        <v>42277</v>
      </c>
      <c r="G6645" s="76" t="s">
        <v>438</v>
      </c>
      <c r="H6645" s="76"/>
      <c r="I6645" s="76" t="s">
        <v>437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296</v>
      </c>
      <c r="F6646" s="77">
        <v>42282</v>
      </c>
      <c r="G6646" s="76"/>
      <c r="H6646" s="76" t="s">
        <v>1825</v>
      </c>
      <c r="I6646" s="76" t="s">
        <v>2069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285</v>
      </c>
      <c r="F6647" s="77">
        <v>42282</v>
      </c>
      <c r="G6647" s="76" t="s">
        <v>1131</v>
      </c>
      <c r="H6647" s="76"/>
      <c r="I6647" s="76" t="s">
        <v>1130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276</v>
      </c>
      <c r="F6648" s="77">
        <v>42300</v>
      </c>
      <c r="G6648" s="76"/>
      <c r="H6648" s="76" t="s">
        <v>323</v>
      </c>
      <c r="I6648" s="76" t="s">
        <v>2070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296</v>
      </c>
      <c r="F6649" s="77">
        <v>42306</v>
      </c>
      <c r="G6649" s="76"/>
      <c r="H6649" s="76" t="s">
        <v>1825</v>
      </c>
      <c r="I6649" s="76" t="s">
        <v>2069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285</v>
      </c>
      <c r="F6650" s="77">
        <v>42308</v>
      </c>
      <c r="G6650" s="76" t="s">
        <v>436</v>
      </c>
      <c r="H6650" s="76"/>
      <c r="I6650" s="76" t="s">
        <v>435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446</v>
      </c>
      <c r="F6651" s="77">
        <v>42311</v>
      </c>
      <c r="G6651" s="76"/>
      <c r="H6651" s="76" t="s">
        <v>2068</v>
      </c>
      <c r="I6651" s="76" t="s">
        <v>2067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285</v>
      </c>
      <c r="F6652" s="77">
        <v>42317</v>
      </c>
      <c r="G6652" s="76" t="s">
        <v>2066</v>
      </c>
      <c r="H6652" s="76"/>
      <c r="I6652" s="76" t="s">
        <v>2065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296</v>
      </c>
      <c r="F6653" s="77">
        <v>42331</v>
      </c>
      <c r="G6653" s="76"/>
      <c r="H6653" s="76" t="s">
        <v>1825</v>
      </c>
      <c r="I6653" s="76" t="s">
        <v>2064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285</v>
      </c>
      <c r="F6654" s="77">
        <v>42338</v>
      </c>
      <c r="G6654" s="76" t="s">
        <v>434</v>
      </c>
      <c r="H6654" s="76"/>
      <c r="I6654" s="76" t="s">
        <v>433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296</v>
      </c>
      <c r="F6655" s="77">
        <v>42366</v>
      </c>
      <c r="G6655" s="76"/>
      <c r="H6655" s="76" t="s">
        <v>1825</v>
      </c>
      <c r="I6655" s="76" t="s">
        <v>2063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285</v>
      </c>
      <c r="F6656" s="77">
        <v>42369</v>
      </c>
      <c r="G6656" s="76" t="s">
        <v>432</v>
      </c>
      <c r="H6656" s="76"/>
      <c r="I6656" s="76" t="s">
        <v>431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285</v>
      </c>
      <c r="F6657" s="77">
        <v>42373</v>
      </c>
      <c r="G6657" s="76" t="s">
        <v>2062</v>
      </c>
      <c r="H6657" s="76"/>
      <c r="I6657" s="76" t="s">
        <v>2061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296</v>
      </c>
      <c r="F6658" s="77">
        <v>42376</v>
      </c>
      <c r="G6658" s="76"/>
      <c r="H6658" s="76" t="s">
        <v>1825</v>
      </c>
      <c r="I6658" s="76" t="s">
        <v>2060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296</v>
      </c>
      <c r="F6659" s="77">
        <v>42394</v>
      </c>
      <c r="G6659" s="76"/>
      <c r="H6659" s="76" t="s">
        <v>1825</v>
      </c>
      <c r="I6659" s="76" t="s">
        <v>2059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285</v>
      </c>
      <c r="F6660" s="77">
        <v>42394</v>
      </c>
      <c r="G6660" s="76" t="s">
        <v>1127</v>
      </c>
      <c r="H6660" s="76"/>
      <c r="I6660" s="76" t="s">
        <v>1126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296</v>
      </c>
      <c r="F6661" s="77">
        <v>42401</v>
      </c>
      <c r="G6661" s="76"/>
      <c r="H6661" s="76" t="s">
        <v>1825</v>
      </c>
      <c r="I6661" s="76" t="s">
        <v>2058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296</v>
      </c>
      <c r="F6662" s="77">
        <v>42432</v>
      </c>
      <c r="G6662" s="76"/>
      <c r="H6662" s="76" t="s">
        <v>1825</v>
      </c>
      <c r="I6662" s="76" t="s">
        <v>2057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296</v>
      </c>
      <c r="F6663" s="77">
        <v>42446</v>
      </c>
      <c r="G6663" s="76"/>
      <c r="H6663" s="76" t="s">
        <v>323</v>
      </c>
      <c r="I6663" s="76" t="s">
        <v>562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296</v>
      </c>
      <c r="F6664" s="77">
        <v>42460</v>
      </c>
      <c r="G6664" s="76"/>
      <c r="H6664" s="76" t="s">
        <v>1825</v>
      </c>
      <c r="I6664" s="76" t="s">
        <v>2056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285</v>
      </c>
      <c r="F6665" s="77">
        <v>42490</v>
      </c>
      <c r="G6665" s="76" t="s">
        <v>423</v>
      </c>
      <c r="H6665" s="76"/>
      <c r="I6665" s="76" t="s">
        <v>422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296</v>
      </c>
      <c r="F6666" s="77">
        <v>42492</v>
      </c>
      <c r="G6666" s="76"/>
      <c r="H6666" s="76" t="s">
        <v>1825</v>
      </c>
      <c r="I6666" s="76" t="s">
        <v>2055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296</v>
      </c>
      <c r="F6667" s="77">
        <v>42513</v>
      </c>
      <c r="G6667" s="76"/>
      <c r="H6667" s="76" t="s">
        <v>1825</v>
      </c>
      <c r="I6667" s="76" t="s">
        <v>2054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285</v>
      </c>
      <c r="F6668" s="77">
        <v>42521</v>
      </c>
      <c r="G6668" s="76" t="s">
        <v>420</v>
      </c>
      <c r="H6668" s="76"/>
      <c r="I6668" s="76" t="s">
        <v>419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296</v>
      </c>
      <c r="F6669" s="77">
        <v>42541</v>
      </c>
      <c r="G6669" s="76"/>
      <c r="H6669" s="76" t="s">
        <v>1825</v>
      </c>
      <c r="I6669" s="76" t="s">
        <v>2053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285</v>
      </c>
      <c r="F6670" s="77">
        <v>42551</v>
      </c>
      <c r="G6670" s="76" t="s">
        <v>418</v>
      </c>
      <c r="H6670" s="76"/>
      <c r="I6670" s="76" t="s">
        <v>417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296</v>
      </c>
      <c r="F6671" s="77">
        <v>42556</v>
      </c>
      <c r="G6671" s="76"/>
      <c r="H6671" s="76" t="s">
        <v>1825</v>
      </c>
      <c r="I6671" s="76" t="s">
        <v>2052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285</v>
      </c>
      <c r="F6672" s="77">
        <v>42582</v>
      </c>
      <c r="G6672" s="76" t="s">
        <v>415</v>
      </c>
      <c r="H6672" s="76"/>
      <c r="I6672" s="76" t="s">
        <v>414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296</v>
      </c>
      <c r="F6673" s="77">
        <v>42583</v>
      </c>
      <c r="G6673" s="76"/>
      <c r="H6673" s="76" t="s">
        <v>1825</v>
      </c>
      <c r="I6673" s="76" t="s">
        <v>2051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285</v>
      </c>
      <c r="F6674" s="77">
        <v>42600</v>
      </c>
      <c r="G6674" s="76" t="s">
        <v>2050</v>
      </c>
      <c r="H6674" s="76"/>
      <c r="I6674" s="76" t="s">
        <v>2049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296</v>
      </c>
      <c r="F6675" s="77">
        <v>42604</v>
      </c>
      <c r="G6675" s="76" t="s">
        <v>610</v>
      </c>
      <c r="H6675" s="76" t="s">
        <v>2048</v>
      </c>
      <c r="I6675" s="76" t="s">
        <v>2047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296</v>
      </c>
      <c r="F6676" s="77">
        <v>42611</v>
      </c>
      <c r="G6676" s="76"/>
      <c r="H6676" s="76" t="s">
        <v>1825</v>
      </c>
      <c r="I6676" s="76" t="s">
        <v>424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285</v>
      </c>
      <c r="F6677" s="77">
        <v>42613</v>
      </c>
      <c r="G6677" s="76" t="s">
        <v>413</v>
      </c>
      <c r="H6677" s="76"/>
      <c r="I6677" s="76" t="s">
        <v>412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296</v>
      </c>
      <c r="F6678" s="77">
        <v>42619</v>
      </c>
      <c r="G6678" s="76"/>
      <c r="H6678" s="76" t="s">
        <v>1825</v>
      </c>
      <c r="I6678" s="76" t="s">
        <v>2046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296</v>
      </c>
      <c r="F6679" s="77">
        <v>42639</v>
      </c>
      <c r="G6679" s="76"/>
      <c r="H6679" s="76" t="s">
        <v>1825</v>
      </c>
      <c r="I6679" s="76" t="s">
        <v>2045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285</v>
      </c>
      <c r="F6680" s="77">
        <v>42643</v>
      </c>
      <c r="G6680" s="76" t="s">
        <v>409</v>
      </c>
      <c r="H6680" s="76"/>
      <c r="I6680" s="76" t="s">
        <v>408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296</v>
      </c>
      <c r="F6681" s="77">
        <v>42663</v>
      </c>
      <c r="G6681" s="76"/>
      <c r="H6681" s="76" t="s">
        <v>1825</v>
      </c>
      <c r="I6681" s="76" t="s">
        <v>2044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296</v>
      </c>
      <c r="F6682" s="77">
        <v>42670</v>
      </c>
      <c r="G6682" s="76"/>
      <c r="H6682" s="76" t="s">
        <v>1825</v>
      </c>
      <c r="I6682" s="76" t="s">
        <v>2043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285</v>
      </c>
      <c r="F6683" s="77">
        <v>42670</v>
      </c>
      <c r="G6683" s="76" t="s">
        <v>2042</v>
      </c>
      <c r="H6683" s="76"/>
      <c r="I6683" s="76" t="s">
        <v>2041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285</v>
      </c>
      <c r="F6684" s="77">
        <v>42704</v>
      </c>
      <c r="G6684" s="76" t="s">
        <v>807</v>
      </c>
      <c r="H6684" s="76"/>
      <c r="I6684" s="76" t="s">
        <v>806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296</v>
      </c>
      <c r="F6685" s="77">
        <v>42705</v>
      </c>
      <c r="G6685" s="76"/>
      <c r="H6685" s="76" t="s">
        <v>1825</v>
      </c>
      <c r="I6685" s="76" t="s">
        <v>2040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296</v>
      </c>
      <c r="F6686" s="77">
        <v>42723</v>
      </c>
      <c r="G6686" s="76"/>
      <c r="H6686" s="76" t="s">
        <v>1825</v>
      </c>
      <c r="I6686" s="76" t="s">
        <v>2039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285</v>
      </c>
      <c r="F6687" s="77">
        <v>42735</v>
      </c>
      <c r="G6687" s="76" t="s">
        <v>402</v>
      </c>
      <c r="H6687" s="76"/>
      <c r="I6687" s="76" t="s">
        <v>401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296</v>
      </c>
      <c r="F6688" s="77">
        <v>42738</v>
      </c>
      <c r="G6688" s="76"/>
      <c r="H6688" s="76" t="s">
        <v>2038</v>
      </c>
      <c r="I6688" s="76" t="s">
        <v>2037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296</v>
      </c>
      <c r="F6689" s="77">
        <v>42758</v>
      </c>
      <c r="G6689" s="76"/>
      <c r="H6689" s="76" t="s">
        <v>1825</v>
      </c>
      <c r="I6689" s="76" t="s">
        <v>2036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296</v>
      </c>
      <c r="F6690" s="77">
        <v>42765</v>
      </c>
      <c r="G6690" s="76"/>
      <c r="H6690" s="76" t="s">
        <v>1825</v>
      </c>
      <c r="I6690" s="76" t="s">
        <v>2035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296</v>
      </c>
      <c r="F6691" s="77">
        <v>42765</v>
      </c>
      <c r="G6691" s="76"/>
      <c r="H6691" s="76" t="s">
        <v>1825</v>
      </c>
      <c r="I6691" s="76" t="s">
        <v>2034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285</v>
      </c>
      <c r="F6692" s="77">
        <v>42766</v>
      </c>
      <c r="G6692" s="76" t="s">
        <v>398</v>
      </c>
      <c r="H6692" s="76"/>
      <c r="I6692" s="76" t="s">
        <v>397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285</v>
      </c>
      <c r="F6693" s="77">
        <v>42766</v>
      </c>
      <c r="G6693" s="76" t="s">
        <v>1047</v>
      </c>
      <c r="H6693" s="76"/>
      <c r="I6693" s="76" t="s">
        <v>1046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296</v>
      </c>
      <c r="F6694" s="77">
        <v>42772</v>
      </c>
      <c r="G6694" s="76"/>
      <c r="H6694" s="76" t="s">
        <v>2033</v>
      </c>
      <c r="I6694" s="76" t="s">
        <v>2032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296</v>
      </c>
      <c r="F6695" s="77">
        <v>42793</v>
      </c>
      <c r="G6695" s="76"/>
      <c r="H6695" s="76" t="s">
        <v>2031</v>
      </c>
      <c r="I6695" s="76" t="s">
        <v>2030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296</v>
      </c>
      <c r="F6696" s="77">
        <v>42793</v>
      </c>
      <c r="G6696" s="76"/>
      <c r="H6696" s="76" t="s">
        <v>1825</v>
      </c>
      <c r="I6696" s="76" t="s">
        <v>2029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276</v>
      </c>
      <c r="F6697" s="77">
        <v>42794</v>
      </c>
      <c r="G6697" s="76"/>
      <c r="H6697" s="76" t="s">
        <v>1825</v>
      </c>
      <c r="I6697" s="76" t="s">
        <v>2028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637</v>
      </c>
      <c r="F6698" s="77">
        <v>42818</v>
      </c>
      <c r="G6698" s="76"/>
      <c r="H6698" s="76" t="s">
        <v>247</v>
      </c>
      <c r="I6698" s="76" t="s">
        <v>637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637</v>
      </c>
      <c r="F6699" s="77">
        <v>42818</v>
      </c>
      <c r="G6699" s="76"/>
      <c r="H6699" s="76"/>
      <c r="I6699" s="76" t="s">
        <v>681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276</v>
      </c>
      <c r="F6700" s="77">
        <v>42820</v>
      </c>
      <c r="G6700" s="76"/>
      <c r="H6700" s="76" t="s">
        <v>1825</v>
      </c>
      <c r="I6700" s="76" t="s">
        <v>2027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276</v>
      </c>
      <c r="F6701" s="77">
        <v>42820</v>
      </c>
      <c r="G6701" s="76"/>
      <c r="H6701" s="76" t="s">
        <v>1825</v>
      </c>
      <c r="I6701" s="76" t="s">
        <v>2026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285</v>
      </c>
      <c r="F6702" s="77">
        <v>42825</v>
      </c>
      <c r="G6702" s="76" t="s">
        <v>391</v>
      </c>
      <c r="H6702" s="76"/>
      <c r="I6702" s="76" t="s">
        <v>390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276</v>
      </c>
      <c r="F6703" s="77">
        <v>42857</v>
      </c>
      <c r="G6703" s="76"/>
      <c r="H6703" s="76" t="s">
        <v>1825</v>
      </c>
      <c r="I6703" s="76" t="s">
        <v>2025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276</v>
      </c>
      <c r="F6704" s="77">
        <v>42872</v>
      </c>
      <c r="G6704" s="76"/>
      <c r="H6704" s="76" t="s">
        <v>1825</v>
      </c>
      <c r="I6704" s="76" t="s">
        <v>2024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276</v>
      </c>
      <c r="F6705" s="77">
        <v>42882</v>
      </c>
      <c r="G6705" s="76"/>
      <c r="H6705" s="76" t="s">
        <v>1825</v>
      </c>
      <c r="I6705" s="76" t="s">
        <v>2023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285</v>
      </c>
      <c r="F6706" s="77">
        <v>42886</v>
      </c>
      <c r="G6706" s="76" t="s">
        <v>680</v>
      </c>
      <c r="H6706" s="76"/>
      <c r="I6706" s="76" t="s">
        <v>679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276</v>
      </c>
      <c r="F6707" s="77">
        <v>42901</v>
      </c>
      <c r="G6707" s="76"/>
      <c r="H6707" s="76" t="s">
        <v>1825</v>
      </c>
      <c r="I6707" s="76" t="s">
        <v>2022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276</v>
      </c>
      <c r="F6708" s="77">
        <v>42917</v>
      </c>
      <c r="G6708" s="76" t="s">
        <v>2021</v>
      </c>
      <c r="H6708" s="76" t="s">
        <v>2020</v>
      </c>
      <c r="I6708" s="76" t="s">
        <v>2019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276</v>
      </c>
      <c r="F6709" s="77">
        <v>42937</v>
      </c>
      <c r="G6709" s="76" t="s">
        <v>2018</v>
      </c>
      <c r="H6709" s="76" t="s">
        <v>1825</v>
      </c>
      <c r="I6709" s="76" t="s">
        <v>2017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276</v>
      </c>
      <c r="F6710" s="77">
        <v>42962</v>
      </c>
      <c r="G6710" s="76" t="s">
        <v>2016</v>
      </c>
      <c r="H6710" s="76" t="s">
        <v>2015</v>
      </c>
      <c r="I6710" s="76" t="s">
        <v>2014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276</v>
      </c>
      <c r="F6711" s="77">
        <v>42967</v>
      </c>
      <c r="G6711" s="76" t="s">
        <v>2013</v>
      </c>
      <c r="H6711" s="76" t="s">
        <v>1825</v>
      </c>
      <c r="I6711" s="76" t="s">
        <v>2012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276</v>
      </c>
      <c r="F6712" s="77">
        <v>42976</v>
      </c>
      <c r="G6712" s="76" t="s">
        <v>2011</v>
      </c>
      <c r="H6712" s="76" t="s">
        <v>1825</v>
      </c>
      <c r="I6712" s="76" t="s">
        <v>2010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276</v>
      </c>
      <c r="F6713" s="77">
        <v>42996</v>
      </c>
      <c r="G6713" s="76" t="s">
        <v>2009</v>
      </c>
      <c r="H6713" s="76" t="s">
        <v>1825</v>
      </c>
      <c r="I6713" s="76" t="s">
        <v>2008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276</v>
      </c>
      <c r="F6714" s="77">
        <v>43003</v>
      </c>
      <c r="G6714" s="76" t="s">
        <v>2007</v>
      </c>
      <c r="H6714" s="76" t="s">
        <v>1825</v>
      </c>
      <c r="I6714" s="76" t="s">
        <v>2006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276</v>
      </c>
      <c r="F6715" s="77">
        <v>43007</v>
      </c>
      <c r="G6715" s="76" t="s">
        <v>2005</v>
      </c>
      <c r="H6715" s="76" t="s">
        <v>1825</v>
      </c>
      <c r="I6715" s="76" t="s">
        <v>2004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285</v>
      </c>
      <c r="F6716" s="77">
        <v>43008</v>
      </c>
      <c r="G6716" s="76" t="s">
        <v>380</v>
      </c>
      <c r="H6716" s="76"/>
      <c r="I6716" s="76" t="s">
        <v>379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285</v>
      </c>
      <c r="F6717" s="77">
        <v>43008</v>
      </c>
      <c r="G6717" s="76" t="s">
        <v>380</v>
      </c>
      <c r="H6717" s="76"/>
      <c r="I6717" s="76" t="s">
        <v>379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276</v>
      </c>
      <c r="F6718" s="77">
        <v>43038</v>
      </c>
      <c r="G6718" s="76" t="s">
        <v>2003</v>
      </c>
      <c r="H6718" s="76" t="s">
        <v>1825</v>
      </c>
      <c r="I6718" s="76" t="s">
        <v>2002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276</v>
      </c>
      <c r="F6719" s="77">
        <v>43070</v>
      </c>
      <c r="G6719" s="76" t="s">
        <v>2001</v>
      </c>
      <c r="H6719" s="76" t="s">
        <v>2000</v>
      </c>
      <c r="I6719" s="76" t="s">
        <v>1999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276</v>
      </c>
      <c r="F6720" s="77">
        <v>43081</v>
      </c>
      <c r="G6720" s="76" t="s">
        <v>1998</v>
      </c>
      <c r="H6720" s="76" t="s">
        <v>1825</v>
      </c>
      <c r="I6720" s="76" t="s">
        <v>1997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276</v>
      </c>
      <c r="F6721" s="77">
        <v>43081</v>
      </c>
      <c r="G6721" s="76" t="s">
        <v>1996</v>
      </c>
      <c r="H6721" s="76" t="s">
        <v>1825</v>
      </c>
      <c r="I6721" s="76" t="s">
        <v>1995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276</v>
      </c>
      <c r="F6722" s="77">
        <v>43100</v>
      </c>
      <c r="G6722" s="76" t="s">
        <v>1994</v>
      </c>
      <c r="H6722" s="76" t="s">
        <v>323</v>
      </c>
      <c r="I6722" s="76" t="s">
        <v>1993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276</v>
      </c>
      <c r="F6723" s="77">
        <v>43131</v>
      </c>
      <c r="G6723" s="76" t="s">
        <v>1992</v>
      </c>
      <c r="H6723" s="76" t="s">
        <v>1833</v>
      </c>
      <c r="I6723" s="76" t="s">
        <v>1991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276</v>
      </c>
      <c r="F6724" s="77">
        <v>43131</v>
      </c>
      <c r="G6724" s="76" t="s">
        <v>1989</v>
      </c>
      <c r="H6724" s="76" t="s">
        <v>1825</v>
      </c>
      <c r="I6724" s="76" t="s">
        <v>1990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276</v>
      </c>
      <c r="F6725" s="77">
        <v>43131</v>
      </c>
      <c r="G6725" s="76" t="s">
        <v>1989</v>
      </c>
      <c r="H6725" s="76" t="s">
        <v>1825</v>
      </c>
      <c r="I6725" s="76" t="s">
        <v>1988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276</v>
      </c>
      <c r="F6726" s="77">
        <v>43131</v>
      </c>
      <c r="G6726" s="76" t="s">
        <v>1987</v>
      </c>
      <c r="H6726" s="76" t="s">
        <v>1825</v>
      </c>
      <c r="I6726" s="76" t="s">
        <v>1986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276</v>
      </c>
      <c r="F6727" s="77">
        <v>43159</v>
      </c>
      <c r="G6727" s="76" t="s">
        <v>1984</v>
      </c>
      <c r="H6727" s="76" t="s">
        <v>1825</v>
      </c>
      <c r="I6727" s="76" t="s">
        <v>1985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276</v>
      </c>
      <c r="F6728" s="77">
        <v>43159</v>
      </c>
      <c r="G6728" s="76" t="s">
        <v>1984</v>
      </c>
      <c r="H6728" s="76" t="s">
        <v>1825</v>
      </c>
      <c r="I6728" s="76" t="s">
        <v>1974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276</v>
      </c>
      <c r="F6729" s="77">
        <v>43159</v>
      </c>
      <c r="G6729" s="76" t="s">
        <v>1984</v>
      </c>
      <c r="H6729" s="76" t="s">
        <v>1825</v>
      </c>
      <c r="I6729" s="76" t="s">
        <v>1959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285</v>
      </c>
      <c r="F6730" s="77">
        <v>43187</v>
      </c>
      <c r="G6730" s="76" t="s">
        <v>803</v>
      </c>
      <c r="H6730" s="76"/>
      <c r="I6730" s="76" t="s">
        <v>1983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276</v>
      </c>
      <c r="F6731" s="77">
        <v>43189</v>
      </c>
      <c r="G6731" s="76" t="s">
        <v>1981</v>
      </c>
      <c r="H6731" s="76" t="s">
        <v>1825</v>
      </c>
      <c r="I6731" s="76" t="s">
        <v>1982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276</v>
      </c>
      <c r="F6732" s="77">
        <v>43189</v>
      </c>
      <c r="G6732" s="76" t="s">
        <v>1981</v>
      </c>
      <c r="H6732" s="76" t="s">
        <v>1825</v>
      </c>
      <c r="I6732" s="76" t="s">
        <v>1959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276</v>
      </c>
      <c r="F6733" s="77">
        <v>43189</v>
      </c>
      <c r="G6733" s="76" t="s">
        <v>1981</v>
      </c>
      <c r="H6733" s="76" t="s">
        <v>1825</v>
      </c>
      <c r="I6733" s="76" t="s">
        <v>1974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276</v>
      </c>
      <c r="F6734" s="77">
        <v>43189</v>
      </c>
      <c r="G6734" s="76" t="s">
        <v>1981</v>
      </c>
      <c r="H6734" s="76" t="s">
        <v>1825</v>
      </c>
      <c r="I6734" s="76" t="s">
        <v>1980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276</v>
      </c>
      <c r="F6735" s="77">
        <v>43225</v>
      </c>
      <c r="G6735" s="76" t="s">
        <v>1978</v>
      </c>
      <c r="H6735" s="76" t="s">
        <v>1825</v>
      </c>
      <c r="I6735" s="76" t="s">
        <v>1979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276</v>
      </c>
      <c r="F6736" s="77">
        <v>43225</v>
      </c>
      <c r="G6736" s="76" t="s">
        <v>1978</v>
      </c>
      <c r="H6736" s="76" t="s">
        <v>1825</v>
      </c>
      <c r="I6736" s="76" t="s">
        <v>1959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276</v>
      </c>
      <c r="F6737" s="77">
        <v>43225</v>
      </c>
      <c r="G6737" s="76" t="s">
        <v>1978</v>
      </c>
      <c r="H6737" s="76" t="s">
        <v>1825</v>
      </c>
      <c r="I6737" s="76" t="s">
        <v>1974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276</v>
      </c>
      <c r="F6738" s="77">
        <v>43225</v>
      </c>
      <c r="G6738" s="76" t="s">
        <v>1978</v>
      </c>
      <c r="H6738" s="76" t="s">
        <v>1825</v>
      </c>
      <c r="I6738" s="76" t="s">
        <v>1977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276</v>
      </c>
      <c r="F6739" s="77">
        <v>43250</v>
      </c>
      <c r="G6739" s="76" t="s">
        <v>1975</v>
      </c>
      <c r="H6739" s="76" t="s">
        <v>1825</v>
      </c>
      <c r="I6739" s="76" t="s">
        <v>1959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276</v>
      </c>
      <c r="F6740" s="77">
        <v>43250</v>
      </c>
      <c r="G6740" s="76" t="s">
        <v>1975</v>
      </c>
      <c r="H6740" s="76" t="s">
        <v>1825</v>
      </c>
      <c r="I6740" s="76" t="s">
        <v>1976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276</v>
      </c>
      <c r="F6741" s="77">
        <v>43250</v>
      </c>
      <c r="G6741" s="76" t="s">
        <v>1975</v>
      </c>
      <c r="H6741" s="76" t="s">
        <v>1825</v>
      </c>
      <c r="I6741" s="76" t="s">
        <v>1974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276</v>
      </c>
      <c r="F6742" s="77">
        <v>43251</v>
      </c>
      <c r="G6742" s="76" t="s">
        <v>1973</v>
      </c>
      <c r="H6742" s="76" t="s">
        <v>1825</v>
      </c>
      <c r="I6742" s="76" t="s">
        <v>1972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276</v>
      </c>
      <c r="F6743" s="77">
        <v>43263</v>
      </c>
      <c r="G6743" s="76" t="s">
        <v>1971</v>
      </c>
      <c r="H6743" s="76" t="s">
        <v>1896</v>
      </c>
      <c r="I6743" s="76" t="s">
        <v>1970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285</v>
      </c>
      <c r="F6744" s="77">
        <v>43281</v>
      </c>
      <c r="G6744" s="76" t="s">
        <v>720</v>
      </c>
      <c r="H6744" s="76"/>
      <c r="I6744" s="76" t="s">
        <v>719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285</v>
      </c>
      <c r="F6745" s="77">
        <v>43281</v>
      </c>
      <c r="G6745" s="76" t="s">
        <v>365</v>
      </c>
      <c r="H6745" s="76"/>
      <c r="I6745" s="76" t="s">
        <v>364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285</v>
      </c>
      <c r="F6746" s="77">
        <v>43281</v>
      </c>
      <c r="G6746" s="76" t="s">
        <v>1106</v>
      </c>
      <c r="H6746" s="76"/>
      <c r="I6746" s="76" t="s">
        <v>1160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285</v>
      </c>
      <c r="F6747" s="77">
        <v>43281</v>
      </c>
      <c r="G6747" s="76" t="s">
        <v>1106</v>
      </c>
      <c r="H6747" s="76"/>
      <c r="I6747" s="76" t="s">
        <v>1105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276</v>
      </c>
      <c r="F6748" s="77">
        <v>43320</v>
      </c>
      <c r="G6748" s="76" t="s">
        <v>1969</v>
      </c>
      <c r="H6748" s="76" t="s">
        <v>1833</v>
      </c>
      <c r="I6748" s="76" t="s">
        <v>1955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276</v>
      </c>
      <c r="F6749" s="77">
        <v>43320</v>
      </c>
      <c r="G6749" s="76" t="s">
        <v>1967</v>
      </c>
      <c r="H6749" s="76" t="s">
        <v>1825</v>
      </c>
      <c r="I6749" s="76" t="s">
        <v>1968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276</v>
      </c>
      <c r="F6750" s="77">
        <v>43320</v>
      </c>
      <c r="G6750" s="76" t="s">
        <v>1967</v>
      </c>
      <c r="H6750" s="76" t="s">
        <v>1825</v>
      </c>
      <c r="I6750" s="76" t="s">
        <v>1959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276</v>
      </c>
      <c r="F6751" s="77">
        <v>43326</v>
      </c>
      <c r="G6751" s="76" t="s">
        <v>1964</v>
      </c>
      <c r="H6751" s="76" t="s">
        <v>1963</v>
      </c>
      <c r="I6751" s="76" t="s">
        <v>1966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276</v>
      </c>
      <c r="F6752" s="77">
        <v>43326</v>
      </c>
      <c r="G6752" s="76" t="s">
        <v>1964</v>
      </c>
      <c r="H6752" s="76" t="s">
        <v>1963</v>
      </c>
      <c r="I6752" s="76" t="s">
        <v>1965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276</v>
      </c>
      <c r="F6753" s="77">
        <v>43326</v>
      </c>
      <c r="G6753" s="76" t="s">
        <v>1964</v>
      </c>
      <c r="H6753" s="76" t="s">
        <v>1963</v>
      </c>
      <c r="I6753" s="76" t="s">
        <v>1965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276</v>
      </c>
      <c r="F6754" s="77">
        <v>43326</v>
      </c>
      <c r="G6754" s="76" t="s">
        <v>1964</v>
      </c>
      <c r="H6754" s="76" t="s">
        <v>1963</v>
      </c>
      <c r="I6754" s="76" t="s">
        <v>1965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276</v>
      </c>
      <c r="F6755" s="77">
        <v>43326</v>
      </c>
      <c r="G6755" s="76" t="s">
        <v>1964</v>
      </c>
      <c r="H6755" s="76" t="s">
        <v>1963</v>
      </c>
      <c r="I6755" s="76" t="s">
        <v>1962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276</v>
      </c>
      <c r="F6756" s="77">
        <v>43342</v>
      </c>
      <c r="G6756" s="76" t="s">
        <v>1961</v>
      </c>
      <c r="H6756" s="76" t="s">
        <v>1825</v>
      </c>
      <c r="I6756" s="76" t="s">
        <v>1960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276</v>
      </c>
      <c r="F6757" s="77">
        <v>43343</v>
      </c>
      <c r="G6757" s="76" t="s">
        <v>1958</v>
      </c>
      <c r="H6757" s="76" t="s">
        <v>1825</v>
      </c>
      <c r="I6757" s="76" t="s">
        <v>1959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276</v>
      </c>
      <c r="F6758" s="77">
        <v>43343</v>
      </c>
      <c r="G6758" s="76" t="s">
        <v>1958</v>
      </c>
      <c r="H6758" s="76" t="s">
        <v>1825</v>
      </c>
      <c r="I6758" s="76" t="s">
        <v>1957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276</v>
      </c>
      <c r="F6759" s="77">
        <v>43343</v>
      </c>
      <c r="G6759" s="76" t="s">
        <v>1956</v>
      </c>
      <c r="H6759" s="76" t="s">
        <v>1833</v>
      </c>
      <c r="I6759" s="76" t="s">
        <v>1955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285</v>
      </c>
      <c r="F6760" s="77">
        <v>43343</v>
      </c>
      <c r="G6760" s="76" t="s">
        <v>1951</v>
      </c>
      <c r="H6760" s="76"/>
      <c r="I6760" s="76" t="s">
        <v>1954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285</v>
      </c>
      <c r="F6761" s="77">
        <v>43343</v>
      </c>
      <c r="G6761" s="76" t="s">
        <v>1951</v>
      </c>
      <c r="H6761" s="76"/>
      <c r="I6761" s="76" t="s">
        <v>1953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285</v>
      </c>
      <c r="F6762" s="77">
        <v>43343</v>
      </c>
      <c r="G6762" s="76" t="s">
        <v>1951</v>
      </c>
      <c r="H6762" s="76"/>
      <c r="I6762" s="76" t="s">
        <v>1952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285</v>
      </c>
      <c r="F6763" s="77">
        <v>43343</v>
      </c>
      <c r="G6763" s="76" t="s">
        <v>1951</v>
      </c>
      <c r="H6763" s="76"/>
      <c r="I6763" s="76" t="s">
        <v>1950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285</v>
      </c>
      <c r="F6764" s="77">
        <v>43343</v>
      </c>
      <c r="G6764" s="76" t="s">
        <v>1104</v>
      </c>
      <c r="H6764" s="76"/>
      <c r="I6764" s="76" t="s">
        <v>1103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276</v>
      </c>
      <c r="F6765" s="77">
        <v>43358</v>
      </c>
      <c r="G6765" s="76" t="s">
        <v>1949</v>
      </c>
      <c r="H6765" s="76" t="s">
        <v>1825</v>
      </c>
      <c r="I6765" s="76" t="s">
        <v>1948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276</v>
      </c>
      <c r="F6766" s="77">
        <v>43374</v>
      </c>
      <c r="G6766" s="76" t="s">
        <v>1947</v>
      </c>
      <c r="H6766" s="76" t="s">
        <v>1833</v>
      </c>
      <c r="I6766" s="76" t="s">
        <v>1946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276</v>
      </c>
      <c r="F6767" s="77">
        <v>43374</v>
      </c>
      <c r="G6767" s="76" t="s">
        <v>1945</v>
      </c>
      <c r="H6767" s="76" t="s">
        <v>1825</v>
      </c>
      <c r="I6767" s="76" t="s">
        <v>1944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276</v>
      </c>
      <c r="F6768" s="77">
        <v>43388</v>
      </c>
      <c r="G6768" s="76" t="s">
        <v>1943</v>
      </c>
      <c r="H6768" s="76" t="s">
        <v>1825</v>
      </c>
      <c r="I6768" s="76" t="s">
        <v>1872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276</v>
      </c>
      <c r="F6769" s="77">
        <v>43404</v>
      </c>
      <c r="G6769" s="76" t="s">
        <v>1942</v>
      </c>
      <c r="H6769" s="76" t="s">
        <v>1825</v>
      </c>
      <c r="I6769" s="76" t="s">
        <v>1940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276</v>
      </c>
      <c r="F6770" s="77">
        <v>43404</v>
      </c>
      <c r="G6770" s="76" t="s">
        <v>1941</v>
      </c>
      <c r="H6770" s="76" t="s">
        <v>1833</v>
      </c>
      <c r="I6770" s="76" t="s">
        <v>1940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276</v>
      </c>
      <c r="F6771" s="77">
        <v>43439</v>
      </c>
      <c r="G6771" s="76" t="s">
        <v>1939</v>
      </c>
      <c r="H6771" s="76" t="s">
        <v>274</v>
      </c>
      <c r="I6771" s="76" t="s">
        <v>1938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276</v>
      </c>
      <c r="F6772" s="77">
        <v>43439</v>
      </c>
      <c r="G6772" s="76" t="s">
        <v>1936</v>
      </c>
      <c r="H6772" s="76" t="s">
        <v>1825</v>
      </c>
      <c r="I6772" s="76" t="s">
        <v>1937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276</v>
      </c>
      <c r="F6773" s="77">
        <v>43439</v>
      </c>
      <c r="G6773" s="76" t="s">
        <v>1936</v>
      </c>
      <c r="H6773" s="76" t="s">
        <v>1825</v>
      </c>
      <c r="I6773" s="76" t="s">
        <v>1935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276</v>
      </c>
      <c r="F6774" s="77">
        <v>43448</v>
      </c>
      <c r="G6774" s="76" t="s">
        <v>1934</v>
      </c>
      <c r="H6774" s="76" t="s">
        <v>1825</v>
      </c>
      <c r="I6774" s="76" t="s">
        <v>1933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276</v>
      </c>
      <c r="F6775" s="77">
        <v>43455</v>
      </c>
      <c r="G6775" s="76" t="s">
        <v>326</v>
      </c>
      <c r="H6775" s="76" t="s">
        <v>323</v>
      </c>
      <c r="I6775" s="76" t="s">
        <v>1887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276</v>
      </c>
      <c r="F6776" s="77">
        <v>43464</v>
      </c>
      <c r="G6776" s="76" t="s">
        <v>1932</v>
      </c>
      <c r="H6776" s="76" t="s">
        <v>1825</v>
      </c>
      <c r="I6776" s="76" t="s">
        <v>1931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276</v>
      </c>
      <c r="F6777" s="77">
        <v>43494</v>
      </c>
      <c r="G6777" s="76" t="s">
        <v>1930</v>
      </c>
      <c r="H6777" s="76" t="s">
        <v>1929</v>
      </c>
      <c r="I6777" s="76" t="s">
        <v>1928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276</v>
      </c>
      <c r="F6778" s="77">
        <v>43496</v>
      </c>
      <c r="G6778" s="76" t="s">
        <v>1926</v>
      </c>
      <c r="H6778" s="76" t="s">
        <v>274</v>
      </c>
      <c r="I6778" s="76" t="s">
        <v>1927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276</v>
      </c>
      <c r="F6779" s="77">
        <v>43496</v>
      </c>
      <c r="G6779" s="76" t="s">
        <v>1926</v>
      </c>
      <c r="H6779" s="76" t="s">
        <v>274</v>
      </c>
      <c r="I6779" s="76" t="s">
        <v>320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276</v>
      </c>
      <c r="F6780" s="77">
        <v>43500</v>
      </c>
      <c r="G6780" s="76" t="s">
        <v>1925</v>
      </c>
      <c r="H6780" s="76" t="s">
        <v>1833</v>
      </c>
      <c r="I6780" s="76" t="s">
        <v>1876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276</v>
      </c>
      <c r="F6781" s="77">
        <v>43517</v>
      </c>
      <c r="G6781" s="76" t="s">
        <v>1924</v>
      </c>
      <c r="H6781" s="76" t="s">
        <v>1825</v>
      </c>
      <c r="I6781" s="76" t="s">
        <v>1923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285</v>
      </c>
      <c r="F6782" s="77">
        <v>43524</v>
      </c>
      <c r="G6782" s="76" t="s">
        <v>1922</v>
      </c>
      <c r="H6782" s="76"/>
      <c r="I6782" s="76" t="s">
        <v>1921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276</v>
      </c>
      <c r="F6783" s="77">
        <v>43529</v>
      </c>
      <c r="G6783" s="76" t="s">
        <v>1920</v>
      </c>
      <c r="H6783" s="76" t="s">
        <v>1825</v>
      </c>
      <c r="I6783" s="76" t="s">
        <v>1919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276</v>
      </c>
      <c r="F6784" s="77">
        <v>43552</v>
      </c>
      <c r="G6784" s="76" t="s">
        <v>1918</v>
      </c>
      <c r="H6784" s="76" t="s">
        <v>1833</v>
      </c>
      <c r="I6784" s="76" t="s">
        <v>1917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276</v>
      </c>
      <c r="F6785" s="77">
        <v>43552</v>
      </c>
      <c r="G6785" s="76" t="s">
        <v>1916</v>
      </c>
      <c r="H6785" s="76" t="s">
        <v>1833</v>
      </c>
      <c r="I6785" s="76" t="s">
        <v>1876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276</v>
      </c>
      <c r="F6786" s="77">
        <v>43552</v>
      </c>
      <c r="G6786" s="76" t="s">
        <v>1915</v>
      </c>
      <c r="H6786" s="76" t="s">
        <v>1825</v>
      </c>
      <c r="I6786" s="76" t="s">
        <v>1914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276</v>
      </c>
      <c r="F6787" s="77">
        <v>43552</v>
      </c>
      <c r="G6787" s="76" t="s">
        <v>1913</v>
      </c>
      <c r="H6787" s="76" t="s">
        <v>1912</v>
      </c>
      <c r="I6787" s="76" t="s">
        <v>1911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276</v>
      </c>
      <c r="F6788" s="77">
        <v>43555</v>
      </c>
      <c r="G6788" s="76" t="s">
        <v>1910</v>
      </c>
      <c r="H6788" s="76" t="s">
        <v>1833</v>
      </c>
      <c r="I6788" s="76" t="s">
        <v>1903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276</v>
      </c>
      <c r="F6789" s="77">
        <v>43555</v>
      </c>
      <c r="G6789" s="76" t="s">
        <v>1909</v>
      </c>
      <c r="H6789" s="76" t="s">
        <v>1825</v>
      </c>
      <c r="I6789" s="76" t="s">
        <v>1827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276</v>
      </c>
      <c r="F6790" s="77">
        <v>43555</v>
      </c>
      <c r="G6790" s="76" t="s">
        <v>1908</v>
      </c>
      <c r="H6790" s="76" t="s">
        <v>274</v>
      </c>
      <c r="I6790" s="76" t="s">
        <v>1907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276</v>
      </c>
      <c r="F6791" s="77">
        <v>43585</v>
      </c>
      <c r="G6791" s="76" t="s">
        <v>1906</v>
      </c>
      <c r="H6791" s="76" t="s">
        <v>1825</v>
      </c>
      <c r="I6791" s="76" t="s">
        <v>1827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276</v>
      </c>
      <c r="F6792" s="77">
        <v>43585</v>
      </c>
      <c r="G6792" s="76" t="s">
        <v>1905</v>
      </c>
      <c r="H6792" s="76" t="s">
        <v>1825</v>
      </c>
      <c r="I6792" s="76" t="s">
        <v>1827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276</v>
      </c>
      <c r="F6793" s="77">
        <v>43602</v>
      </c>
      <c r="G6793" s="76" t="s">
        <v>1904</v>
      </c>
      <c r="H6793" s="76" t="s">
        <v>1833</v>
      </c>
      <c r="I6793" s="76" t="s">
        <v>1903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276</v>
      </c>
      <c r="F6794" s="77">
        <v>43615</v>
      </c>
      <c r="G6794" s="76" t="s">
        <v>1902</v>
      </c>
      <c r="H6794" s="76" t="s">
        <v>1825</v>
      </c>
      <c r="I6794" s="76" t="s">
        <v>1827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276</v>
      </c>
      <c r="F6795" s="77">
        <v>43615</v>
      </c>
      <c r="G6795" s="76" t="s">
        <v>1901</v>
      </c>
      <c r="H6795" s="76" t="s">
        <v>1825</v>
      </c>
      <c r="I6795" s="76" t="s">
        <v>1900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276</v>
      </c>
      <c r="F6796" s="77">
        <v>43615</v>
      </c>
      <c r="G6796" s="76" t="s">
        <v>1899</v>
      </c>
      <c r="H6796" s="76" t="s">
        <v>1825</v>
      </c>
      <c r="I6796" s="76" t="s">
        <v>1827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276</v>
      </c>
      <c r="F6797" s="77">
        <v>43615</v>
      </c>
      <c r="G6797" s="76" t="s">
        <v>1898</v>
      </c>
      <c r="H6797" s="76" t="s">
        <v>1833</v>
      </c>
      <c r="I6797" s="76" t="s">
        <v>1876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276</v>
      </c>
      <c r="F6798" s="77">
        <v>43616</v>
      </c>
      <c r="G6798" s="76" t="s">
        <v>1897</v>
      </c>
      <c r="H6798" s="76" t="s">
        <v>1896</v>
      </c>
      <c r="I6798" s="76" t="s">
        <v>1895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276</v>
      </c>
      <c r="F6799" s="77">
        <v>43647</v>
      </c>
      <c r="G6799" s="76" t="s">
        <v>1894</v>
      </c>
      <c r="H6799" s="76" t="s">
        <v>1825</v>
      </c>
      <c r="I6799" s="76" t="s">
        <v>1893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276</v>
      </c>
      <c r="F6800" s="77">
        <v>43677</v>
      </c>
      <c r="G6800" s="76" t="s">
        <v>1892</v>
      </c>
      <c r="H6800" s="76" t="s">
        <v>1825</v>
      </c>
      <c r="I6800" s="76" t="s">
        <v>1890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276</v>
      </c>
      <c r="F6801" s="77">
        <v>43677</v>
      </c>
      <c r="G6801" s="76" t="s">
        <v>1891</v>
      </c>
      <c r="H6801" s="76" t="s">
        <v>1825</v>
      </c>
      <c r="I6801" s="76" t="s">
        <v>1890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276</v>
      </c>
      <c r="F6802" s="77">
        <v>43677</v>
      </c>
      <c r="G6802" s="76" t="s">
        <v>1889</v>
      </c>
      <c r="H6802" s="76" t="s">
        <v>1833</v>
      </c>
      <c r="I6802" s="76" t="s">
        <v>1888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276</v>
      </c>
      <c r="F6803" s="77">
        <v>43677</v>
      </c>
      <c r="G6803" s="76" t="s">
        <v>325</v>
      </c>
      <c r="H6803" s="76" t="s">
        <v>323</v>
      </c>
      <c r="I6803" s="76" t="s">
        <v>1887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285</v>
      </c>
      <c r="F6804" s="77">
        <v>43708</v>
      </c>
      <c r="G6804" s="76" t="s">
        <v>1079</v>
      </c>
      <c r="H6804" s="76"/>
      <c r="I6804" s="76" t="s">
        <v>1078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276</v>
      </c>
      <c r="F6805" s="77">
        <v>43722</v>
      </c>
      <c r="G6805" s="76" t="s">
        <v>1886</v>
      </c>
      <c r="H6805" s="76" t="s">
        <v>1833</v>
      </c>
      <c r="I6805" s="76" t="s">
        <v>1874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276</v>
      </c>
      <c r="F6806" s="77">
        <v>43722</v>
      </c>
      <c r="G6806" s="76" t="s">
        <v>1885</v>
      </c>
      <c r="H6806" s="76" t="s">
        <v>274</v>
      </c>
      <c r="I6806" s="76" t="s">
        <v>1884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276</v>
      </c>
      <c r="F6807" s="77">
        <v>43722</v>
      </c>
      <c r="G6807" s="76" t="s">
        <v>1883</v>
      </c>
      <c r="H6807" s="76" t="s">
        <v>1825</v>
      </c>
      <c r="I6807" s="76" t="s">
        <v>1882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276</v>
      </c>
      <c r="F6808" s="77">
        <v>43722</v>
      </c>
      <c r="G6808" s="76" t="s">
        <v>1881</v>
      </c>
      <c r="H6808" s="76" t="s">
        <v>1825</v>
      </c>
      <c r="I6808" s="76" t="s">
        <v>1880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276</v>
      </c>
      <c r="F6809" s="77">
        <v>43722</v>
      </c>
      <c r="G6809" s="76" t="s">
        <v>1879</v>
      </c>
      <c r="H6809" s="76" t="s">
        <v>1825</v>
      </c>
      <c r="I6809" s="76" t="s">
        <v>1878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276</v>
      </c>
      <c r="F6810" s="77">
        <v>43722</v>
      </c>
      <c r="G6810" s="76" t="s">
        <v>968</v>
      </c>
      <c r="H6810" s="76" t="s">
        <v>323</v>
      </c>
      <c r="I6810" s="76" t="s">
        <v>967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276</v>
      </c>
      <c r="F6811" s="77">
        <v>43724</v>
      </c>
      <c r="G6811" s="76" t="s">
        <v>1877</v>
      </c>
      <c r="H6811" s="76" t="s">
        <v>1833</v>
      </c>
      <c r="I6811" s="76" t="s">
        <v>1876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276</v>
      </c>
      <c r="F6812" s="77">
        <v>43729</v>
      </c>
      <c r="G6812" s="76" t="s">
        <v>1875</v>
      </c>
      <c r="H6812" s="76" t="s">
        <v>1833</v>
      </c>
      <c r="I6812" s="76" t="s">
        <v>1874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276</v>
      </c>
      <c r="F6813" s="77">
        <v>43738</v>
      </c>
      <c r="G6813" s="76" t="s">
        <v>1873</v>
      </c>
      <c r="H6813" s="76" t="s">
        <v>1825</v>
      </c>
      <c r="I6813" s="76" t="s">
        <v>1872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276</v>
      </c>
      <c r="F6814" s="77">
        <v>43738</v>
      </c>
      <c r="G6814" s="76" t="s">
        <v>1871</v>
      </c>
      <c r="H6814" s="76" t="s">
        <v>1825</v>
      </c>
      <c r="I6814" s="76" t="s">
        <v>1870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276</v>
      </c>
      <c r="F6815" s="77">
        <v>43739</v>
      </c>
      <c r="G6815" s="76" t="s">
        <v>1869</v>
      </c>
      <c r="H6815" s="76" t="s">
        <v>1825</v>
      </c>
      <c r="I6815" s="76" t="s">
        <v>1868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276</v>
      </c>
      <c r="F6816" s="77">
        <v>43764</v>
      </c>
      <c r="G6816" s="76" t="s">
        <v>1867</v>
      </c>
      <c r="H6816" s="76" t="s">
        <v>1833</v>
      </c>
      <c r="I6816" s="76" t="s">
        <v>1866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276</v>
      </c>
      <c r="F6817" s="77">
        <v>43767</v>
      </c>
      <c r="G6817" s="76" t="s">
        <v>1865</v>
      </c>
      <c r="H6817" s="76" t="s">
        <v>1825</v>
      </c>
      <c r="I6817" s="76" t="s">
        <v>1864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276</v>
      </c>
      <c r="F6818" s="77">
        <v>43800</v>
      </c>
      <c r="G6818" s="76" t="s">
        <v>1863</v>
      </c>
      <c r="H6818" s="76" t="s">
        <v>1825</v>
      </c>
      <c r="I6818" s="76" t="s">
        <v>1862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276</v>
      </c>
      <c r="F6819" s="77">
        <v>43800</v>
      </c>
      <c r="G6819" s="76" t="s">
        <v>1861</v>
      </c>
      <c r="H6819" s="76" t="s">
        <v>1825</v>
      </c>
      <c r="I6819" s="76" t="s">
        <v>1860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276</v>
      </c>
      <c r="F6820" s="77">
        <v>43800</v>
      </c>
      <c r="G6820" s="76" t="s">
        <v>277</v>
      </c>
      <c r="H6820" s="76" t="s">
        <v>274</v>
      </c>
      <c r="I6820" s="76" t="s">
        <v>1859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276</v>
      </c>
      <c r="F6821" s="77">
        <v>43800</v>
      </c>
      <c r="G6821" s="76" t="s">
        <v>1858</v>
      </c>
      <c r="H6821" s="76" t="s">
        <v>274</v>
      </c>
      <c r="I6821" s="76" t="s">
        <v>1857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276</v>
      </c>
      <c r="F6822" s="77">
        <v>43809</v>
      </c>
      <c r="G6822" s="76" t="s">
        <v>1856</v>
      </c>
      <c r="H6822" s="76" t="s">
        <v>1825</v>
      </c>
      <c r="I6822" s="76" t="s">
        <v>1855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276</v>
      </c>
      <c r="F6823" s="77">
        <v>43861</v>
      </c>
      <c r="G6823" s="76" t="s">
        <v>1854</v>
      </c>
      <c r="H6823" s="76" t="s">
        <v>1833</v>
      </c>
      <c r="I6823" s="76" t="s">
        <v>1832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276</v>
      </c>
      <c r="F6824" s="77">
        <v>43861</v>
      </c>
      <c r="G6824" s="76" t="s">
        <v>1853</v>
      </c>
      <c r="H6824" s="76" t="s">
        <v>1852</v>
      </c>
      <c r="I6824" s="76" t="s">
        <v>1851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276</v>
      </c>
      <c r="F6825" s="77">
        <v>43861</v>
      </c>
      <c r="G6825" s="76" t="s">
        <v>1850</v>
      </c>
      <c r="H6825" s="76" t="s">
        <v>1849</v>
      </c>
      <c r="I6825" s="76" t="s">
        <v>1848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276</v>
      </c>
      <c r="F6826" s="77">
        <v>43861</v>
      </c>
      <c r="G6826" s="76" t="s">
        <v>1847</v>
      </c>
      <c r="H6826" s="76" t="s">
        <v>1846</v>
      </c>
      <c r="I6826" s="76" t="s">
        <v>1845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276</v>
      </c>
      <c r="F6827" s="77">
        <v>43861</v>
      </c>
      <c r="G6827" s="76" t="s">
        <v>1844</v>
      </c>
      <c r="H6827" s="76" t="s">
        <v>1843</v>
      </c>
      <c r="I6827" s="76" t="s">
        <v>1842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276</v>
      </c>
      <c r="F6828" s="77">
        <v>43861</v>
      </c>
      <c r="G6828" s="76" t="s">
        <v>1841</v>
      </c>
      <c r="H6828" s="76" t="s">
        <v>1830</v>
      </c>
      <c r="I6828" s="76" t="s">
        <v>1840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276</v>
      </c>
      <c r="F6829" s="77">
        <v>43861</v>
      </c>
      <c r="G6829" s="76" t="s">
        <v>1839</v>
      </c>
      <c r="H6829" s="76" t="s">
        <v>1838</v>
      </c>
      <c r="I6829" s="76" t="s">
        <v>1837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285</v>
      </c>
      <c r="F6830" s="77">
        <v>43861</v>
      </c>
      <c r="G6830" s="76" t="s">
        <v>1836</v>
      </c>
      <c r="H6830" s="76"/>
      <c r="I6830" s="76" t="s">
        <v>1835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276</v>
      </c>
      <c r="F6831" s="77">
        <v>43862</v>
      </c>
      <c r="G6831" s="76" t="s">
        <v>1834</v>
      </c>
      <c r="H6831" s="76" t="s">
        <v>1833</v>
      </c>
      <c r="I6831" s="76" t="s">
        <v>1832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276</v>
      </c>
      <c r="F6832" s="77">
        <v>43876</v>
      </c>
      <c r="G6832" s="76" t="s">
        <v>1831</v>
      </c>
      <c r="H6832" s="76" t="s">
        <v>1830</v>
      </c>
      <c r="I6832" s="76" t="s">
        <v>1829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276</v>
      </c>
      <c r="F6833" s="77">
        <v>43895</v>
      </c>
      <c r="G6833" s="76" t="s">
        <v>1828</v>
      </c>
      <c r="H6833" s="76" t="s">
        <v>1825</v>
      </c>
      <c r="I6833" s="76" t="s">
        <v>1827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276</v>
      </c>
      <c r="F6834" s="77">
        <v>43951</v>
      </c>
      <c r="G6834" s="76" t="s">
        <v>1826</v>
      </c>
      <c r="H6834" s="76" t="s">
        <v>1825</v>
      </c>
      <c r="I6834" s="76" t="s">
        <v>1824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276</v>
      </c>
      <c r="F6835" s="77">
        <v>44064</v>
      </c>
      <c r="G6835" s="76" t="s">
        <v>1823</v>
      </c>
      <c r="H6835" s="76" t="s">
        <v>274</v>
      </c>
      <c r="I6835" s="76" t="s">
        <v>1822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276</v>
      </c>
      <c r="F6836" s="77">
        <v>44120</v>
      </c>
      <c r="G6836" s="76" t="s">
        <v>1821</v>
      </c>
      <c r="H6836" s="76" t="s">
        <v>274</v>
      </c>
      <c r="I6836" s="76" t="s">
        <v>1820</v>
      </c>
      <c r="J6836" s="78">
        <v>-218.23</v>
      </c>
    </row>
    <row r="6837" spans="1:10" x14ac:dyDescent="0.25">
      <c r="A6837" s="76"/>
      <c r="B6837" s="76"/>
      <c r="C6837" s="76" t="s">
        <v>1819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1818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285</v>
      </c>
      <c r="F6839" s="77">
        <v>40877</v>
      </c>
      <c r="G6839" s="76" t="s">
        <v>289</v>
      </c>
      <c r="H6839" s="76"/>
      <c r="I6839" s="76" t="s">
        <v>288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285</v>
      </c>
      <c r="F6840" s="77">
        <v>40968</v>
      </c>
      <c r="G6840" s="76" t="s">
        <v>523</v>
      </c>
      <c r="H6840" s="76"/>
      <c r="I6840" s="76" t="s">
        <v>522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285</v>
      </c>
      <c r="F6841" s="77">
        <v>41029</v>
      </c>
      <c r="G6841" s="76" t="s">
        <v>517</v>
      </c>
      <c r="H6841" s="76"/>
      <c r="I6841" s="76" t="s">
        <v>516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285</v>
      </c>
      <c r="F6842" s="77">
        <v>41121</v>
      </c>
      <c r="G6842" s="76" t="s">
        <v>1008</v>
      </c>
      <c r="H6842" s="76"/>
      <c r="I6842" s="76" t="s">
        <v>1007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285</v>
      </c>
      <c r="F6843" s="77">
        <v>41182</v>
      </c>
      <c r="G6843" s="76" t="s">
        <v>867</v>
      </c>
      <c r="H6843" s="76"/>
      <c r="I6843" s="76" t="s">
        <v>866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285</v>
      </c>
      <c r="F6844" s="77">
        <v>41213</v>
      </c>
      <c r="G6844" s="76" t="s">
        <v>507</v>
      </c>
      <c r="H6844" s="76"/>
      <c r="I6844" s="76" t="s">
        <v>506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285</v>
      </c>
      <c r="F6845" s="77">
        <v>41243</v>
      </c>
      <c r="G6845" s="76" t="s">
        <v>1602</v>
      </c>
      <c r="H6845" s="76"/>
      <c r="I6845" s="76" t="s">
        <v>1601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285</v>
      </c>
      <c r="F6846" s="77">
        <v>41274</v>
      </c>
      <c r="G6846" s="76" t="s">
        <v>1788</v>
      </c>
      <c r="H6846" s="76"/>
      <c r="I6846" s="76" t="s">
        <v>1787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285</v>
      </c>
      <c r="F6847" s="77">
        <v>41333</v>
      </c>
      <c r="G6847" s="76" t="s">
        <v>499</v>
      </c>
      <c r="H6847" s="76"/>
      <c r="I6847" s="76" t="s">
        <v>498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285</v>
      </c>
      <c r="F6848" s="77">
        <v>41364</v>
      </c>
      <c r="G6848" s="76" t="s">
        <v>497</v>
      </c>
      <c r="H6848" s="76"/>
      <c r="I6848" s="76" t="s">
        <v>496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285</v>
      </c>
      <c r="F6849" s="77">
        <v>41425</v>
      </c>
      <c r="G6849" s="76" t="s">
        <v>493</v>
      </c>
      <c r="H6849" s="76"/>
      <c r="I6849" s="76" t="s">
        <v>492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285</v>
      </c>
      <c r="F6850" s="77">
        <v>41486</v>
      </c>
      <c r="G6850" s="76" t="s">
        <v>591</v>
      </c>
      <c r="H6850" s="76"/>
      <c r="I6850" s="76" t="s">
        <v>590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285</v>
      </c>
      <c r="F6851" s="77">
        <v>41578</v>
      </c>
      <c r="G6851" s="76" t="s">
        <v>485</v>
      </c>
      <c r="H6851" s="76"/>
      <c r="I6851" s="76" t="s">
        <v>484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285</v>
      </c>
      <c r="F6852" s="77">
        <v>41608</v>
      </c>
      <c r="G6852" s="76" t="s">
        <v>819</v>
      </c>
      <c r="H6852" s="76"/>
      <c r="I6852" s="76" t="s">
        <v>818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285</v>
      </c>
      <c r="F6853" s="77">
        <v>41698</v>
      </c>
      <c r="G6853" s="76" t="s">
        <v>477</v>
      </c>
      <c r="H6853" s="76"/>
      <c r="I6853" s="76" t="s">
        <v>476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285</v>
      </c>
      <c r="F6854" s="77">
        <v>41725</v>
      </c>
      <c r="G6854" s="76" t="s">
        <v>1817</v>
      </c>
      <c r="H6854" s="76"/>
      <c r="I6854" s="76" t="s">
        <v>1816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285</v>
      </c>
      <c r="F6855" s="77">
        <v>41729</v>
      </c>
      <c r="G6855" s="76" t="s">
        <v>473</v>
      </c>
      <c r="H6855" s="76"/>
      <c r="I6855" s="76" t="s">
        <v>472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296</v>
      </c>
      <c r="F6856" s="77">
        <v>41771</v>
      </c>
      <c r="G6856" s="76"/>
      <c r="H6856" s="76" t="s">
        <v>323</v>
      </c>
      <c r="I6856" s="76" t="s">
        <v>1815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285</v>
      </c>
      <c r="F6857" s="77">
        <v>41790</v>
      </c>
      <c r="G6857" s="76" t="s">
        <v>570</v>
      </c>
      <c r="H6857" s="76"/>
      <c r="I6857" s="76" t="s">
        <v>569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296</v>
      </c>
      <c r="F6858" s="77">
        <v>41792</v>
      </c>
      <c r="G6858" s="76"/>
      <c r="H6858" s="76" t="s">
        <v>1808</v>
      </c>
      <c r="I6858" s="76" t="s">
        <v>1814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285</v>
      </c>
      <c r="F6859" s="77">
        <v>41820</v>
      </c>
      <c r="G6859" s="76" t="s">
        <v>769</v>
      </c>
      <c r="H6859" s="76"/>
      <c r="I6859" s="76" t="s">
        <v>768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285</v>
      </c>
      <c r="F6860" s="77">
        <v>41851</v>
      </c>
      <c r="G6860" s="76" t="s">
        <v>469</v>
      </c>
      <c r="H6860" s="76"/>
      <c r="I6860" s="76" t="s">
        <v>468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285</v>
      </c>
      <c r="F6861" s="77">
        <v>41973</v>
      </c>
      <c r="G6861" s="76" t="s">
        <v>462</v>
      </c>
      <c r="H6861" s="76"/>
      <c r="I6861" s="76" t="s">
        <v>461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285</v>
      </c>
      <c r="F6862" s="77">
        <v>42063</v>
      </c>
      <c r="G6862" s="76" t="s">
        <v>457</v>
      </c>
      <c r="H6862" s="76"/>
      <c r="I6862" s="76" t="s">
        <v>456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285</v>
      </c>
      <c r="F6863" s="77">
        <v>42094</v>
      </c>
      <c r="G6863" s="76" t="s">
        <v>452</v>
      </c>
      <c r="H6863" s="76"/>
      <c r="I6863" s="76" t="s">
        <v>451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285</v>
      </c>
      <c r="F6864" s="77">
        <v>42124</v>
      </c>
      <c r="G6864" s="76" t="s">
        <v>448</v>
      </c>
      <c r="H6864" s="76"/>
      <c r="I6864" s="76" t="s">
        <v>447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285</v>
      </c>
      <c r="F6865" s="77">
        <v>42155</v>
      </c>
      <c r="G6865" s="76" t="s">
        <v>752</v>
      </c>
      <c r="H6865" s="76"/>
      <c r="I6865" s="76" t="s">
        <v>751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296</v>
      </c>
      <c r="F6866" s="77">
        <v>42184</v>
      </c>
      <c r="G6866" s="76"/>
      <c r="H6866" s="76" t="s">
        <v>813</v>
      </c>
      <c r="I6866" s="76" t="s">
        <v>812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285</v>
      </c>
      <c r="F6867" s="77">
        <v>42185</v>
      </c>
      <c r="G6867" s="76" t="s">
        <v>443</v>
      </c>
      <c r="H6867" s="76"/>
      <c r="I6867" s="76" t="s">
        <v>442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285</v>
      </c>
      <c r="F6868" s="77">
        <v>42247</v>
      </c>
      <c r="G6868" s="76" t="s">
        <v>440</v>
      </c>
      <c r="H6868" s="76"/>
      <c r="I6868" s="76" t="s">
        <v>439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296</v>
      </c>
      <c r="F6869" s="77">
        <v>42310</v>
      </c>
      <c r="G6869" s="76"/>
      <c r="H6869" s="76" t="s">
        <v>1811</v>
      </c>
      <c r="I6869" s="76" t="s">
        <v>1813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285</v>
      </c>
      <c r="F6870" s="77">
        <v>42338</v>
      </c>
      <c r="G6870" s="76" t="s">
        <v>434</v>
      </c>
      <c r="H6870" s="76"/>
      <c r="I6870" s="76" t="s">
        <v>433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296</v>
      </c>
      <c r="F6871" s="77">
        <v>42352</v>
      </c>
      <c r="G6871" s="76"/>
      <c r="H6871" s="76" t="s">
        <v>1808</v>
      </c>
      <c r="I6871" s="76" t="s">
        <v>1812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296</v>
      </c>
      <c r="F6872" s="77">
        <v>42355</v>
      </c>
      <c r="G6872" s="76"/>
      <c r="H6872" s="76" t="s">
        <v>1811</v>
      </c>
      <c r="I6872" s="76" t="s">
        <v>1810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285</v>
      </c>
      <c r="F6873" s="77">
        <v>42370</v>
      </c>
      <c r="G6873" s="76" t="s">
        <v>568</v>
      </c>
      <c r="H6873" s="76"/>
      <c r="I6873" s="76" t="s">
        <v>567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296</v>
      </c>
      <c r="F6874" s="77">
        <v>42408</v>
      </c>
      <c r="G6874" s="76"/>
      <c r="H6874" s="76" t="s">
        <v>1804</v>
      </c>
      <c r="I6874" s="76" t="s">
        <v>1809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296</v>
      </c>
      <c r="F6875" s="77">
        <v>42422</v>
      </c>
      <c r="G6875" s="76"/>
      <c r="H6875" s="76" t="s">
        <v>1808</v>
      </c>
      <c r="I6875" s="76" t="s">
        <v>1807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285</v>
      </c>
      <c r="F6876" s="77">
        <v>42460</v>
      </c>
      <c r="G6876" s="76" t="s">
        <v>426</v>
      </c>
      <c r="H6876" s="76"/>
      <c r="I6876" s="76" t="s">
        <v>425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296</v>
      </c>
      <c r="F6877" s="77">
        <v>42487</v>
      </c>
      <c r="G6877" s="76"/>
      <c r="H6877" s="76" t="s">
        <v>1799</v>
      </c>
      <c r="I6877" s="76" t="s">
        <v>1806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296</v>
      </c>
      <c r="F6878" s="77">
        <v>42513</v>
      </c>
      <c r="G6878" s="76"/>
      <c r="H6878" s="76" t="s">
        <v>1799</v>
      </c>
      <c r="I6878" s="76" t="s">
        <v>1805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285</v>
      </c>
      <c r="F6879" s="77">
        <v>42582</v>
      </c>
      <c r="G6879" s="76" t="s">
        <v>415</v>
      </c>
      <c r="H6879" s="76"/>
      <c r="I6879" s="76" t="s">
        <v>414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296</v>
      </c>
      <c r="F6880" s="77">
        <v>42605</v>
      </c>
      <c r="G6880" s="76"/>
      <c r="H6880" s="76" t="s">
        <v>1804</v>
      </c>
      <c r="I6880" s="76" t="s">
        <v>1214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285</v>
      </c>
      <c r="F6881" s="77">
        <v>42613</v>
      </c>
      <c r="G6881" s="76" t="s">
        <v>413</v>
      </c>
      <c r="H6881" s="76"/>
      <c r="I6881" s="76" t="s">
        <v>412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296</v>
      </c>
      <c r="F6882" s="77">
        <v>42625</v>
      </c>
      <c r="G6882" s="76"/>
      <c r="H6882" s="76" t="s">
        <v>1804</v>
      </c>
      <c r="I6882" s="76" t="s">
        <v>1214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285</v>
      </c>
      <c r="F6883" s="77">
        <v>42643</v>
      </c>
      <c r="G6883" s="76" t="s">
        <v>409</v>
      </c>
      <c r="H6883" s="76"/>
      <c r="I6883" s="76" t="s">
        <v>408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285</v>
      </c>
      <c r="F6884" s="77">
        <v>42735</v>
      </c>
      <c r="G6884" s="76" t="s">
        <v>402</v>
      </c>
      <c r="H6884" s="76"/>
      <c r="I6884" s="76" t="s">
        <v>401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285</v>
      </c>
      <c r="F6885" s="77">
        <v>42794</v>
      </c>
      <c r="G6885" s="76" t="s">
        <v>395</v>
      </c>
      <c r="H6885" s="76"/>
      <c r="I6885" s="76" t="s">
        <v>394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276</v>
      </c>
      <c r="F6886" s="77">
        <v>42917</v>
      </c>
      <c r="G6886" s="76" t="s">
        <v>1803</v>
      </c>
      <c r="H6886" s="76" t="s">
        <v>1802</v>
      </c>
      <c r="I6886" s="76" t="s">
        <v>1801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285</v>
      </c>
      <c r="F6887" s="77">
        <v>43373</v>
      </c>
      <c r="G6887" s="76" t="s">
        <v>801</v>
      </c>
      <c r="H6887" s="76"/>
      <c r="I6887" s="76" t="s">
        <v>800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276</v>
      </c>
      <c r="F6888" s="77">
        <v>43419</v>
      </c>
      <c r="G6888" s="76" t="s">
        <v>1800</v>
      </c>
      <c r="H6888" s="76" t="s">
        <v>1799</v>
      </c>
      <c r="I6888" s="76" t="s">
        <v>1798</v>
      </c>
      <c r="J6888" s="78">
        <v>-197.87</v>
      </c>
    </row>
    <row r="6889" spans="1:10" x14ac:dyDescent="0.25">
      <c r="A6889" s="76"/>
      <c r="B6889" s="76"/>
      <c r="C6889" s="76" t="s">
        <v>1797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1796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285</v>
      </c>
      <c r="F6891" s="77">
        <v>40179</v>
      </c>
      <c r="G6891" s="76" t="s">
        <v>896</v>
      </c>
      <c r="H6891" s="76"/>
      <c r="I6891" s="76" t="s">
        <v>895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285</v>
      </c>
      <c r="F6892" s="77">
        <v>40451</v>
      </c>
      <c r="G6892" s="76" t="s">
        <v>888</v>
      </c>
      <c r="H6892" s="76"/>
      <c r="I6892" s="76" t="s">
        <v>887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285</v>
      </c>
      <c r="F6893" s="77">
        <v>40482</v>
      </c>
      <c r="G6893" s="76" t="s">
        <v>886</v>
      </c>
      <c r="H6893" s="76"/>
      <c r="I6893" s="76" t="s">
        <v>885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285</v>
      </c>
      <c r="F6894" s="77">
        <v>40512</v>
      </c>
      <c r="G6894" s="76" t="s">
        <v>938</v>
      </c>
      <c r="H6894" s="76"/>
      <c r="I6894" s="76" t="s">
        <v>937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285</v>
      </c>
      <c r="F6895" s="77">
        <v>40574</v>
      </c>
      <c r="G6895" s="76" t="s">
        <v>884</v>
      </c>
      <c r="H6895" s="76"/>
      <c r="I6895" s="76" t="s">
        <v>883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285</v>
      </c>
      <c r="F6896" s="77">
        <v>40574</v>
      </c>
      <c r="G6896" s="76" t="s">
        <v>537</v>
      </c>
      <c r="H6896" s="76"/>
      <c r="I6896" s="76" t="s">
        <v>536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285</v>
      </c>
      <c r="F6897" s="77">
        <v>40633</v>
      </c>
      <c r="G6897" s="76" t="s">
        <v>1146</v>
      </c>
      <c r="H6897" s="76"/>
      <c r="I6897" s="76" t="s">
        <v>1145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285</v>
      </c>
      <c r="F6898" s="77">
        <v>40694</v>
      </c>
      <c r="G6898" s="76" t="s">
        <v>593</v>
      </c>
      <c r="H6898" s="76"/>
      <c r="I6898" s="76" t="s">
        <v>592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285</v>
      </c>
      <c r="F6899" s="77">
        <v>40755</v>
      </c>
      <c r="G6899" s="76" t="s">
        <v>531</v>
      </c>
      <c r="H6899" s="76"/>
      <c r="I6899" s="76" t="s">
        <v>530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285</v>
      </c>
      <c r="F6900" s="77">
        <v>40755</v>
      </c>
      <c r="G6900" s="76" t="s">
        <v>1795</v>
      </c>
      <c r="H6900" s="76"/>
      <c r="I6900" s="76" t="s">
        <v>1794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285</v>
      </c>
      <c r="F6901" s="77">
        <v>40877</v>
      </c>
      <c r="G6901" s="76" t="s">
        <v>289</v>
      </c>
      <c r="H6901" s="76"/>
      <c r="I6901" s="76" t="s">
        <v>288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285</v>
      </c>
      <c r="F6902" s="77">
        <v>40877</v>
      </c>
      <c r="G6902" s="76" t="s">
        <v>529</v>
      </c>
      <c r="H6902" s="76"/>
      <c r="I6902" s="76" t="s">
        <v>528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285</v>
      </c>
      <c r="F6903" s="77">
        <v>40939</v>
      </c>
      <c r="G6903" s="76" t="s">
        <v>525</v>
      </c>
      <c r="H6903" s="76"/>
      <c r="I6903" s="76" t="s">
        <v>524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285</v>
      </c>
      <c r="F6904" s="77">
        <v>40939</v>
      </c>
      <c r="G6904" s="76" t="s">
        <v>1793</v>
      </c>
      <c r="H6904" s="76"/>
      <c r="I6904" s="76" t="s">
        <v>1792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285</v>
      </c>
      <c r="F6905" s="77">
        <v>40968</v>
      </c>
      <c r="G6905" s="76" t="s">
        <v>523</v>
      </c>
      <c r="H6905" s="76"/>
      <c r="I6905" s="76" t="s">
        <v>522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285</v>
      </c>
      <c r="F6906" s="77">
        <v>40968</v>
      </c>
      <c r="G6906" s="76" t="s">
        <v>1245</v>
      </c>
      <c r="H6906" s="76"/>
      <c r="I6906" s="76" t="s">
        <v>1244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285</v>
      </c>
      <c r="F6907" s="77">
        <v>40999</v>
      </c>
      <c r="G6907" s="76" t="s">
        <v>626</v>
      </c>
      <c r="H6907" s="76"/>
      <c r="I6907" s="76" t="s">
        <v>625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285</v>
      </c>
      <c r="F6908" s="77">
        <v>41029</v>
      </c>
      <c r="G6908" s="76" t="s">
        <v>517</v>
      </c>
      <c r="H6908" s="76"/>
      <c r="I6908" s="76" t="s">
        <v>516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285</v>
      </c>
      <c r="F6909" s="77">
        <v>41060</v>
      </c>
      <c r="G6909" s="76" t="s">
        <v>515</v>
      </c>
      <c r="H6909" s="76"/>
      <c r="I6909" s="76" t="s">
        <v>514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285</v>
      </c>
      <c r="F6910" s="77">
        <v>41060</v>
      </c>
      <c r="G6910" s="76" t="s">
        <v>1790</v>
      </c>
      <c r="H6910" s="76"/>
      <c r="I6910" s="76" t="s">
        <v>1791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285</v>
      </c>
      <c r="F6911" s="77">
        <v>41060</v>
      </c>
      <c r="G6911" s="76" t="s">
        <v>1790</v>
      </c>
      <c r="H6911" s="76"/>
      <c r="I6911" s="76" t="s">
        <v>1789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285</v>
      </c>
      <c r="F6912" s="77">
        <v>41121</v>
      </c>
      <c r="G6912" s="76" t="s">
        <v>513</v>
      </c>
      <c r="H6912" s="76"/>
      <c r="I6912" s="76" t="s">
        <v>512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285</v>
      </c>
      <c r="F6913" s="77">
        <v>41121</v>
      </c>
      <c r="G6913" s="76" t="s">
        <v>1008</v>
      </c>
      <c r="H6913" s="76"/>
      <c r="I6913" s="76" t="s">
        <v>1007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285</v>
      </c>
      <c r="F6914" s="77">
        <v>41121</v>
      </c>
      <c r="G6914" s="76" t="s">
        <v>624</v>
      </c>
      <c r="H6914" s="76"/>
      <c r="I6914" s="76" t="s">
        <v>623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285</v>
      </c>
      <c r="F6915" s="77">
        <v>41152</v>
      </c>
      <c r="G6915" s="76" t="s">
        <v>511</v>
      </c>
      <c r="H6915" s="76"/>
      <c r="I6915" s="76" t="s">
        <v>510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285</v>
      </c>
      <c r="F6916" s="77">
        <v>41213</v>
      </c>
      <c r="G6916" s="76" t="s">
        <v>507</v>
      </c>
      <c r="H6916" s="76"/>
      <c r="I6916" s="76" t="s">
        <v>506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285</v>
      </c>
      <c r="F6917" s="77">
        <v>41243</v>
      </c>
      <c r="G6917" s="76" t="s">
        <v>505</v>
      </c>
      <c r="H6917" s="76"/>
      <c r="I6917" s="76" t="s">
        <v>504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285</v>
      </c>
      <c r="F6918" s="77">
        <v>41274</v>
      </c>
      <c r="G6918" s="76" t="s">
        <v>503</v>
      </c>
      <c r="H6918" s="76"/>
      <c r="I6918" s="76" t="s">
        <v>502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285</v>
      </c>
      <c r="F6919" s="77">
        <v>41274</v>
      </c>
      <c r="G6919" s="76" t="s">
        <v>1788</v>
      </c>
      <c r="H6919" s="76"/>
      <c r="I6919" s="76" t="s">
        <v>1787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285</v>
      </c>
      <c r="F6920" s="77">
        <v>41305</v>
      </c>
      <c r="G6920" s="76" t="s">
        <v>1521</v>
      </c>
      <c r="H6920" s="76"/>
      <c r="I6920" s="76" t="s">
        <v>1520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285</v>
      </c>
      <c r="F6921" s="77">
        <v>41305</v>
      </c>
      <c r="G6921" s="76" t="s">
        <v>1239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285</v>
      </c>
      <c r="F6922" s="77">
        <v>41333</v>
      </c>
      <c r="G6922" s="76" t="s">
        <v>499</v>
      </c>
      <c r="H6922" s="76"/>
      <c r="I6922" s="76" t="s">
        <v>498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285</v>
      </c>
      <c r="F6923" s="77">
        <v>41333</v>
      </c>
      <c r="G6923" s="76" t="s">
        <v>1519</v>
      </c>
      <c r="H6923" s="76"/>
      <c r="I6923" s="76" t="s">
        <v>1518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285</v>
      </c>
      <c r="F6924" s="77">
        <v>41333</v>
      </c>
      <c r="G6924" s="76" t="s">
        <v>1786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285</v>
      </c>
      <c r="F6925" s="77">
        <v>41394</v>
      </c>
      <c r="G6925" s="76" t="s">
        <v>495</v>
      </c>
      <c r="H6925" s="76"/>
      <c r="I6925" s="76" t="s">
        <v>494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285</v>
      </c>
      <c r="F6926" s="77">
        <v>41425</v>
      </c>
      <c r="G6926" s="76" t="s">
        <v>1785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285</v>
      </c>
      <c r="F6927" s="77">
        <v>41425</v>
      </c>
      <c r="G6927" s="76" t="s">
        <v>934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285</v>
      </c>
      <c r="F6928" s="77">
        <v>41455</v>
      </c>
      <c r="G6928" s="76" t="s">
        <v>1237</v>
      </c>
      <c r="H6928" s="76"/>
      <c r="I6928" s="76" t="s">
        <v>1236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285</v>
      </c>
      <c r="F6929" s="77">
        <v>41486</v>
      </c>
      <c r="G6929" s="76" t="s">
        <v>591</v>
      </c>
      <c r="H6929" s="76"/>
      <c r="I6929" s="76" t="s">
        <v>590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285</v>
      </c>
      <c r="F6930" s="77">
        <v>41578</v>
      </c>
      <c r="G6930" s="76" t="s">
        <v>485</v>
      </c>
      <c r="H6930" s="76"/>
      <c r="I6930" s="76" t="s">
        <v>484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285</v>
      </c>
      <c r="F6931" s="77">
        <v>41578</v>
      </c>
      <c r="G6931" s="76" t="s">
        <v>1232</v>
      </c>
      <c r="H6931" s="76"/>
      <c r="I6931" s="76" t="s">
        <v>1231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285</v>
      </c>
      <c r="F6932" s="77">
        <v>41608</v>
      </c>
      <c r="G6932" s="76" t="s">
        <v>483</v>
      </c>
      <c r="H6932" s="76"/>
      <c r="I6932" s="76" t="s">
        <v>482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285</v>
      </c>
      <c r="F6933" s="77">
        <v>41639</v>
      </c>
      <c r="G6933" s="76" t="s">
        <v>756</v>
      </c>
      <c r="H6933" s="76"/>
      <c r="I6933" s="76" t="s">
        <v>755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637</v>
      </c>
      <c r="F6934" s="77">
        <v>41694</v>
      </c>
      <c r="G6934" s="76"/>
      <c r="H6934" s="76" t="s">
        <v>1756</v>
      </c>
      <c r="I6934" s="76" t="s">
        <v>962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285</v>
      </c>
      <c r="F6935" s="77">
        <v>41698</v>
      </c>
      <c r="G6935" s="76" t="s">
        <v>477</v>
      </c>
      <c r="H6935" s="76"/>
      <c r="I6935" s="76" t="s">
        <v>476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296</v>
      </c>
      <c r="F6936" s="77">
        <v>41705</v>
      </c>
      <c r="G6936" s="76"/>
      <c r="H6936" s="76" t="s">
        <v>1688</v>
      </c>
      <c r="I6936" s="76" t="s">
        <v>1784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285</v>
      </c>
      <c r="F6937" s="77">
        <v>41790</v>
      </c>
      <c r="G6937" s="76" t="s">
        <v>570</v>
      </c>
      <c r="H6937" s="76"/>
      <c r="I6937" s="76" t="s">
        <v>569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296</v>
      </c>
      <c r="F6938" s="77">
        <v>41848</v>
      </c>
      <c r="G6938" s="76"/>
      <c r="H6938" s="76" t="s">
        <v>1773</v>
      </c>
      <c r="I6938" s="76" t="s">
        <v>1783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296</v>
      </c>
      <c r="F6939" s="77">
        <v>41862</v>
      </c>
      <c r="G6939" s="76"/>
      <c r="H6939" s="76" t="s">
        <v>1773</v>
      </c>
      <c r="I6939" s="76" t="s">
        <v>1214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296</v>
      </c>
      <c r="F6940" s="77">
        <v>41904</v>
      </c>
      <c r="G6940" s="76"/>
      <c r="H6940" s="76" t="s">
        <v>1688</v>
      </c>
      <c r="I6940" s="76" t="s">
        <v>1774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296</v>
      </c>
      <c r="F6941" s="77">
        <v>41932</v>
      </c>
      <c r="G6941" s="76"/>
      <c r="H6941" s="76" t="s">
        <v>1773</v>
      </c>
      <c r="I6941" s="76" t="s">
        <v>1214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285</v>
      </c>
      <c r="F6942" s="77">
        <v>41935</v>
      </c>
      <c r="G6942" s="76" t="s">
        <v>1782</v>
      </c>
      <c r="H6942" s="76" t="s">
        <v>1781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285</v>
      </c>
      <c r="F6943" s="77">
        <v>41973</v>
      </c>
      <c r="G6943" s="76" t="s">
        <v>462</v>
      </c>
      <c r="H6943" s="76"/>
      <c r="I6943" s="76" t="s">
        <v>461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296</v>
      </c>
      <c r="F6944" s="77">
        <v>41974</v>
      </c>
      <c r="G6944" s="76"/>
      <c r="H6944" s="76" t="s">
        <v>1773</v>
      </c>
      <c r="I6944" s="76" t="s">
        <v>1777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296</v>
      </c>
      <c r="F6945" s="77">
        <v>41988</v>
      </c>
      <c r="G6945" s="76"/>
      <c r="H6945" s="76" t="s">
        <v>1773</v>
      </c>
      <c r="I6945" s="76" t="s">
        <v>1777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296</v>
      </c>
      <c r="F6946" s="77">
        <v>42002</v>
      </c>
      <c r="G6946" s="76"/>
      <c r="H6946" s="76" t="s">
        <v>323</v>
      </c>
      <c r="I6946" s="76" t="s">
        <v>1780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285</v>
      </c>
      <c r="F6947" s="77">
        <v>42035</v>
      </c>
      <c r="G6947" s="76" t="s">
        <v>754</v>
      </c>
      <c r="H6947" s="76"/>
      <c r="I6947" s="76" t="s">
        <v>753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285</v>
      </c>
      <c r="F6948" s="77">
        <v>42036</v>
      </c>
      <c r="G6948" s="76" t="s">
        <v>1779</v>
      </c>
      <c r="H6948" s="76"/>
      <c r="I6948" s="76" t="s">
        <v>1778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296</v>
      </c>
      <c r="F6949" s="77">
        <v>42072</v>
      </c>
      <c r="G6949" s="76"/>
      <c r="H6949" s="76" t="s">
        <v>1773</v>
      </c>
      <c r="I6949" s="76" t="s">
        <v>1777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296</v>
      </c>
      <c r="F6950" s="77">
        <v>42086</v>
      </c>
      <c r="G6950" s="76"/>
      <c r="H6950" s="76" t="s">
        <v>1728</v>
      </c>
      <c r="I6950" s="76" t="s">
        <v>1776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285</v>
      </c>
      <c r="F6951" s="77">
        <v>42094</v>
      </c>
      <c r="G6951" s="76" t="s">
        <v>452</v>
      </c>
      <c r="H6951" s="76"/>
      <c r="I6951" s="76" t="s">
        <v>451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296</v>
      </c>
      <c r="F6952" s="77">
        <v>42107</v>
      </c>
      <c r="G6952" s="76"/>
      <c r="H6952" s="76" t="s">
        <v>1773</v>
      </c>
      <c r="I6952" s="76" t="s">
        <v>1775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296</v>
      </c>
      <c r="F6953" s="77">
        <v>42107</v>
      </c>
      <c r="G6953" s="76"/>
      <c r="H6953" s="76" t="s">
        <v>1688</v>
      </c>
      <c r="I6953" s="76" t="s">
        <v>1774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285</v>
      </c>
      <c r="F6954" s="77">
        <v>42124</v>
      </c>
      <c r="G6954" s="76" t="s">
        <v>448</v>
      </c>
      <c r="H6954" s="76"/>
      <c r="I6954" s="76" t="s">
        <v>447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296</v>
      </c>
      <c r="F6955" s="77">
        <v>42128</v>
      </c>
      <c r="G6955" s="76"/>
      <c r="H6955" s="76" t="s">
        <v>1688</v>
      </c>
      <c r="I6955" s="76" t="s">
        <v>1774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296</v>
      </c>
      <c r="F6956" s="77">
        <v>42150</v>
      </c>
      <c r="G6956" s="76"/>
      <c r="H6956" s="76" t="s">
        <v>1773</v>
      </c>
      <c r="I6956" s="76" t="s">
        <v>1772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285</v>
      </c>
      <c r="F6957" s="77">
        <v>42185</v>
      </c>
      <c r="G6957" s="76" t="s">
        <v>443</v>
      </c>
      <c r="H6957" s="76"/>
      <c r="I6957" s="76" t="s">
        <v>442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285</v>
      </c>
      <c r="F6958" s="77">
        <v>42216</v>
      </c>
      <c r="G6958" s="76" t="s">
        <v>927</v>
      </c>
      <c r="H6958" s="76"/>
      <c r="I6958" s="76" t="s">
        <v>926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285</v>
      </c>
      <c r="F6959" s="77">
        <v>42247</v>
      </c>
      <c r="G6959" s="76" t="s">
        <v>440</v>
      </c>
      <c r="H6959" s="76"/>
      <c r="I6959" s="76" t="s">
        <v>439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296</v>
      </c>
      <c r="F6960" s="77">
        <v>42261</v>
      </c>
      <c r="G6960" s="76"/>
      <c r="H6960" s="76" t="s">
        <v>1688</v>
      </c>
      <c r="I6960" s="76" t="s">
        <v>424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296</v>
      </c>
      <c r="F6961" s="77">
        <v>42263</v>
      </c>
      <c r="G6961" s="76"/>
      <c r="H6961" s="76" t="s">
        <v>1688</v>
      </c>
      <c r="I6961" s="76" t="s">
        <v>1771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637</v>
      </c>
      <c r="F6962" s="77">
        <v>42271</v>
      </c>
      <c r="G6962" s="76"/>
      <c r="H6962" s="76" t="s">
        <v>683</v>
      </c>
      <c r="I6962" s="76" t="s">
        <v>1516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637</v>
      </c>
      <c r="F6963" s="77">
        <v>42271</v>
      </c>
      <c r="G6963" s="76"/>
      <c r="H6963" s="76"/>
      <c r="I6963" s="76" t="s">
        <v>681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296</v>
      </c>
      <c r="F6964" s="77">
        <v>42276</v>
      </c>
      <c r="G6964" s="76"/>
      <c r="H6964" s="76" t="s">
        <v>1688</v>
      </c>
      <c r="I6964" s="76" t="s">
        <v>1770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296</v>
      </c>
      <c r="F6965" s="77">
        <v>42306</v>
      </c>
      <c r="G6965" s="76"/>
      <c r="H6965" s="76" t="s">
        <v>1688</v>
      </c>
      <c r="I6965" s="76" t="s">
        <v>1769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296</v>
      </c>
      <c r="F6966" s="77">
        <v>42338</v>
      </c>
      <c r="G6966" s="76"/>
      <c r="H6966" s="76" t="s">
        <v>1688</v>
      </c>
      <c r="I6966" s="76" t="s">
        <v>1768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296</v>
      </c>
      <c r="F6967" s="77">
        <v>42338</v>
      </c>
      <c r="G6967" s="76"/>
      <c r="H6967" s="76" t="s">
        <v>1728</v>
      </c>
      <c r="I6967" s="76" t="s">
        <v>1767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637</v>
      </c>
      <c r="F6968" s="77">
        <v>42354</v>
      </c>
      <c r="G6968" s="76"/>
      <c r="H6968" s="76"/>
      <c r="I6968" s="76" t="s">
        <v>637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285</v>
      </c>
      <c r="F6969" s="77">
        <v>42369</v>
      </c>
      <c r="G6969" s="76" t="s">
        <v>432</v>
      </c>
      <c r="H6969" s="76"/>
      <c r="I6969" s="76" t="s">
        <v>431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446</v>
      </c>
      <c r="F6970" s="77">
        <v>42373</v>
      </c>
      <c r="G6970" s="76"/>
      <c r="H6970" s="76" t="s">
        <v>1538</v>
      </c>
      <c r="I6970" s="76" t="s">
        <v>1766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296</v>
      </c>
      <c r="F6971" s="77">
        <v>42401</v>
      </c>
      <c r="G6971" s="76"/>
      <c r="H6971" s="76" t="s">
        <v>1688</v>
      </c>
      <c r="I6971" s="76" t="s">
        <v>389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285</v>
      </c>
      <c r="F6972" s="77">
        <v>42429</v>
      </c>
      <c r="G6972" s="76" t="s">
        <v>427</v>
      </c>
      <c r="H6972" s="76"/>
      <c r="I6972" s="76" t="s">
        <v>394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296</v>
      </c>
      <c r="F6973" s="77">
        <v>42443</v>
      </c>
      <c r="G6973" s="76"/>
      <c r="H6973" s="76" t="s">
        <v>1688</v>
      </c>
      <c r="I6973" s="76" t="s">
        <v>1765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296</v>
      </c>
      <c r="F6974" s="77">
        <v>42450</v>
      </c>
      <c r="G6974" s="76"/>
      <c r="H6974" s="76" t="s">
        <v>1688</v>
      </c>
      <c r="I6974" s="76" t="s">
        <v>1764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296</v>
      </c>
      <c r="F6975" s="77">
        <v>42460</v>
      </c>
      <c r="G6975" s="76"/>
      <c r="H6975" s="76" t="s">
        <v>1763</v>
      </c>
      <c r="I6975" s="76" t="s">
        <v>1762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296</v>
      </c>
      <c r="F6976" s="77">
        <v>42492</v>
      </c>
      <c r="G6976" s="76"/>
      <c r="H6976" s="76" t="s">
        <v>1688</v>
      </c>
      <c r="I6976" s="76" t="s">
        <v>1761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296</v>
      </c>
      <c r="F6977" s="77">
        <v>42569</v>
      </c>
      <c r="G6977" s="76"/>
      <c r="H6977" s="76" t="s">
        <v>1688</v>
      </c>
      <c r="I6977" s="76" t="s">
        <v>1760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285</v>
      </c>
      <c r="F6978" s="77">
        <v>42582</v>
      </c>
      <c r="G6978" s="76" t="s">
        <v>415</v>
      </c>
      <c r="H6978" s="76"/>
      <c r="I6978" s="76" t="s">
        <v>414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285</v>
      </c>
      <c r="F6979" s="77">
        <v>42613</v>
      </c>
      <c r="G6979" s="76" t="s">
        <v>413</v>
      </c>
      <c r="H6979" s="76"/>
      <c r="I6979" s="76" t="s">
        <v>412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296</v>
      </c>
      <c r="F6980" s="77">
        <v>42628</v>
      </c>
      <c r="G6980" s="76"/>
      <c r="H6980" s="76" t="s">
        <v>1688</v>
      </c>
      <c r="I6980" s="76" t="s">
        <v>1759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285</v>
      </c>
      <c r="F6981" s="77">
        <v>42643</v>
      </c>
      <c r="G6981" s="76" t="s">
        <v>409</v>
      </c>
      <c r="H6981" s="76"/>
      <c r="I6981" s="76" t="s">
        <v>408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296</v>
      </c>
      <c r="F6982" s="77">
        <v>42646</v>
      </c>
      <c r="G6982" s="76"/>
      <c r="H6982" s="76" t="s">
        <v>1728</v>
      </c>
      <c r="I6982" s="76" t="s">
        <v>1758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296</v>
      </c>
      <c r="F6983" s="77">
        <v>42649</v>
      </c>
      <c r="G6983" s="76"/>
      <c r="H6983" s="76" t="s">
        <v>1688</v>
      </c>
      <c r="I6983" s="76" t="s">
        <v>389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296</v>
      </c>
      <c r="F6984" s="77">
        <v>42670</v>
      </c>
      <c r="G6984" s="76"/>
      <c r="H6984" s="76" t="s">
        <v>1688</v>
      </c>
      <c r="I6984" s="76" t="s">
        <v>389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296</v>
      </c>
      <c r="F6985" s="77">
        <v>42670</v>
      </c>
      <c r="G6985" s="76"/>
      <c r="H6985" s="76" t="s">
        <v>1688</v>
      </c>
      <c r="I6985" s="76" t="s">
        <v>1757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285</v>
      </c>
      <c r="F6986" s="77">
        <v>42675</v>
      </c>
      <c r="G6986" s="76" t="s">
        <v>406</v>
      </c>
      <c r="H6986" s="76"/>
      <c r="I6986" s="76" t="s">
        <v>405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637</v>
      </c>
      <c r="F6987" s="77">
        <v>42683</v>
      </c>
      <c r="G6987" s="76"/>
      <c r="H6987" s="76" t="s">
        <v>1756</v>
      </c>
      <c r="I6987" s="76" t="s">
        <v>857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637</v>
      </c>
      <c r="F6988" s="77">
        <v>42683</v>
      </c>
      <c r="G6988" s="76"/>
      <c r="H6988" s="76"/>
      <c r="I6988" s="76" t="s">
        <v>681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296</v>
      </c>
      <c r="F6989" s="77">
        <v>42723</v>
      </c>
      <c r="G6989" s="76"/>
      <c r="H6989" s="76" t="s">
        <v>1688</v>
      </c>
      <c r="I6989" s="76" t="s">
        <v>1755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296</v>
      </c>
      <c r="F6990" s="77">
        <v>42730</v>
      </c>
      <c r="G6990" s="76"/>
      <c r="H6990" s="76" t="s">
        <v>1688</v>
      </c>
      <c r="I6990" s="76" t="s">
        <v>1754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637</v>
      </c>
      <c r="F6991" s="77">
        <v>42731</v>
      </c>
      <c r="G6991" s="76"/>
      <c r="H6991" s="76" t="s">
        <v>1753</v>
      </c>
      <c r="I6991" s="76" t="s">
        <v>1752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637</v>
      </c>
      <c r="F6992" s="77">
        <v>42731</v>
      </c>
      <c r="G6992" s="76"/>
      <c r="H6992" s="76"/>
      <c r="I6992" s="76" t="s">
        <v>681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285</v>
      </c>
      <c r="F6993" s="77">
        <v>42735</v>
      </c>
      <c r="G6993" s="76" t="s">
        <v>402</v>
      </c>
      <c r="H6993" s="76"/>
      <c r="I6993" s="76" t="s">
        <v>401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285</v>
      </c>
      <c r="F6994" s="77">
        <v>42766</v>
      </c>
      <c r="G6994" s="76" t="s">
        <v>398</v>
      </c>
      <c r="H6994" s="76"/>
      <c r="I6994" s="76" t="s">
        <v>397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337</v>
      </c>
      <c r="F6995" s="77">
        <v>42772</v>
      </c>
      <c r="G6995" s="76" t="s">
        <v>1751</v>
      </c>
      <c r="H6995" s="76" t="s">
        <v>377</v>
      </c>
      <c r="I6995" s="76" t="s">
        <v>1750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296</v>
      </c>
      <c r="F6996" s="77">
        <v>42793</v>
      </c>
      <c r="G6996" s="76"/>
      <c r="H6996" s="76" t="s">
        <v>1728</v>
      </c>
      <c r="I6996" s="76" t="s">
        <v>1749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285</v>
      </c>
      <c r="F6997" s="77">
        <v>42794</v>
      </c>
      <c r="G6997" s="76" t="s">
        <v>395</v>
      </c>
      <c r="H6997" s="76"/>
      <c r="I6997" s="76" t="s">
        <v>394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276</v>
      </c>
      <c r="F6998" s="77">
        <v>42799</v>
      </c>
      <c r="G6998" s="76"/>
      <c r="H6998" s="76" t="s">
        <v>1721</v>
      </c>
      <c r="I6998" s="76" t="s">
        <v>1745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276</v>
      </c>
      <c r="F6999" s="77">
        <v>42811</v>
      </c>
      <c r="G6999" s="76"/>
      <c r="H6999" s="76" t="s">
        <v>1728</v>
      </c>
      <c r="I6999" s="76" t="s">
        <v>1748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276</v>
      </c>
      <c r="F7000" s="77">
        <v>42829</v>
      </c>
      <c r="G7000" s="76"/>
      <c r="H7000" s="76" t="s">
        <v>1688</v>
      </c>
      <c r="I7000" s="76" t="s">
        <v>1747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276</v>
      </c>
      <c r="F7001" s="77">
        <v>42849</v>
      </c>
      <c r="G7001" s="76"/>
      <c r="H7001" s="76" t="s">
        <v>1721</v>
      </c>
      <c r="I7001" s="76" t="s">
        <v>1745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276</v>
      </c>
      <c r="F7002" s="77">
        <v>42872</v>
      </c>
      <c r="G7002" s="76"/>
      <c r="H7002" s="76" t="s">
        <v>274</v>
      </c>
      <c r="I7002" s="76" t="s">
        <v>1746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276</v>
      </c>
      <c r="F7003" s="77">
        <v>42874</v>
      </c>
      <c r="G7003" s="76"/>
      <c r="H7003" s="76" t="s">
        <v>1721</v>
      </c>
      <c r="I7003" s="76" t="s">
        <v>1745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285</v>
      </c>
      <c r="F7004" s="77">
        <v>42886</v>
      </c>
      <c r="G7004" s="76" t="s">
        <v>680</v>
      </c>
      <c r="H7004" s="76"/>
      <c r="I7004" s="76" t="s">
        <v>679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276</v>
      </c>
      <c r="F7005" s="77">
        <v>42902</v>
      </c>
      <c r="G7005" s="76"/>
      <c r="H7005" s="76" t="s">
        <v>1688</v>
      </c>
      <c r="I7005" s="76" t="s">
        <v>1744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285</v>
      </c>
      <c r="F7006" s="77">
        <v>42916</v>
      </c>
      <c r="G7006" s="76" t="s">
        <v>1743</v>
      </c>
      <c r="H7006" s="76"/>
      <c r="I7006" s="76" t="s">
        <v>1742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276</v>
      </c>
      <c r="F7007" s="77">
        <v>42921</v>
      </c>
      <c r="G7007" s="76" t="s">
        <v>1741</v>
      </c>
      <c r="H7007" s="76" t="s">
        <v>1728</v>
      </c>
      <c r="I7007" s="76" t="s">
        <v>1740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276</v>
      </c>
      <c r="F7008" s="77">
        <v>42952</v>
      </c>
      <c r="G7008" s="76" t="s">
        <v>1739</v>
      </c>
      <c r="H7008" s="76" t="s">
        <v>1721</v>
      </c>
      <c r="I7008" s="76" t="s">
        <v>1738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276</v>
      </c>
      <c r="F7009" s="77">
        <v>42952</v>
      </c>
      <c r="G7009" s="76" t="s">
        <v>1737</v>
      </c>
      <c r="H7009" s="76" t="s">
        <v>1721</v>
      </c>
      <c r="I7009" s="76" t="s">
        <v>1736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276</v>
      </c>
      <c r="F7010" s="77">
        <v>42960</v>
      </c>
      <c r="G7010" s="76" t="s">
        <v>1735</v>
      </c>
      <c r="H7010" s="76" t="s">
        <v>1721</v>
      </c>
      <c r="I7010" s="76" t="s">
        <v>1734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276</v>
      </c>
      <c r="F7011" s="77">
        <v>42968</v>
      </c>
      <c r="G7011" s="76" t="s">
        <v>1733</v>
      </c>
      <c r="H7011" s="76" t="s">
        <v>1721</v>
      </c>
      <c r="I7011" s="76" t="s">
        <v>1732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276</v>
      </c>
      <c r="F7012" s="77">
        <v>43028</v>
      </c>
      <c r="G7012" s="76" t="s">
        <v>1731</v>
      </c>
      <c r="H7012" s="76" t="s">
        <v>1721</v>
      </c>
      <c r="I7012" s="76" t="s">
        <v>1730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276</v>
      </c>
      <c r="F7013" s="77">
        <v>43084</v>
      </c>
      <c r="G7013" s="76" t="s">
        <v>1729</v>
      </c>
      <c r="H7013" s="76" t="s">
        <v>1728</v>
      </c>
      <c r="I7013" s="76" t="s">
        <v>1727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637</v>
      </c>
      <c r="F7014" s="77">
        <v>43131</v>
      </c>
      <c r="G7014" s="76"/>
      <c r="H7014" s="76"/>
      <c r="I7014" s="76" t="s">
        <v>1726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637</v>
      </c>
      <c r="F7015" s="77">
        <v>43131</v>
      </c>
      <c r="G7015" s="76"/>
      <c r="H7015" s="76"/>
      <c r="I7015" s="76" t="s">
        <v>1725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276</v>
      </c>
      <c r="F7016" s="77">
        <v>43154</v>
      </c>
      <c r="G7016" s="76" t="s">
        <v>1724</v>
      </c>
      <c r="H7016" s="76" t="s">
        <v>1721</v>
      </c>
      <c r="I7016" s="76" t="s">
        <v>1723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276</v>
      </c>
      <c r="F7017" s="77">
        <v>43167</v>
      </c>
      <c r="G7017" s="76" t="s">
        <v>1722</v>
      </c>
      <c r="H7017" s="76" t="s">
        <v>1721</v>
      </c>
      <c r="I7017" s="76" t="s">
        <v>1720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276</v>
      </c>
      <c r="F7018" s="77">
        <v>43169</v>
      </c>
      <c r="G7018" s="76" t="s">
        <v>1719</v>
      </c>
      <c r="H7018" s="76" t="s">
        <v>1688</v>
      </c>
      <c r="I7018" s="76" t="s">
        <v>1718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337</v>
      </c>
      <c r="F7019" s="77">
        <v>43182</v>
      </c>
      <c r="G7019" s="76" t="s">
        <v>1717</v>
      </c>
      <c r="H7019" s="76" t="s">
        <v>1716</v>
      </c>
      <c r="I7019" s="76" t="s">
        <v>1715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285</v>
      </c>
      <c r="F7020" s="77">
        <v>43220</v>
      </c>
      <c r="G7020" s="76" t="s">
        <v>1714</v>
      </c>
      <c r="H7020" s="76"/>
      <c r="I7020" s="76" t="s">
        <v>1713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285</v>
      </c>
      <c r="F7021" s="77">
        <v>43281</v>
      </c>
      <c r="G7021" s="76" t="s">
        <v>365</v>
      </c>
      <c r="H7021" s="76"/>
      <c r="I7021" s="76" t="s">
        <v>364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276</v>
      </c>
      <c r="F7022" s="77">
        <v>43313</v>
      </c>
      <c r="G7022" s="76" t="s">
        <v>1712</v>
      </c>
      <c r="H7022" s="76" t="s">
        <v>1709</v>
      </c>
      <c r="I7022" s="76" t="s">
        <v>1711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276</v>
      </c>
      <c r="F7023" s="77">
        <v>43313</v>
      </c>
      <c r="G7023" s="76" t="s">
        <v>1710</v>
      </c>
      <c r="H7023" s="76" t="s">
        <v>1709</v>
      </c>
      <c r="I7023" s="76" t="s">
        <v>1708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637</v>
      </c>
      <c r="F7024" s="77">
        <v>43343</v>
      </c>
      <c r="G7024" s="76"/>
      <c r="H7024" s="76"/>
      <c r="I7024" s="76" t="s">
        <v>1707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637</v>
      </c>
      <c r="F7025" s="77">
        <v>43343</v>
      </c>
      <c r="G7025" s="76"/>
      <c r="H7025" s="76"/>
      <c r="I7025" s="76" t="s">
        <v>1706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285</v>
      </c>
      <c r="F7026" s="77">
        <v>43343</v>
      </c>
      <c r="G7026" s="76" t="s">
        <v>1705</v>
      </c>
      <c r="H7026" s="76"/>
      <c r="I7026" s="76" t="s">
        <v>1704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637</v>
      </c>
      <c r="F7027" s="77">
        <v>43373</v>
      </c>
      <c r="G7027" s="76"/>
      <c r="H7027" s="76"/>
      <c r="I7027" s="76" t="s">
        <v>1703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637</v>
      </c>
      <c r="F7028" s="77">
        <v>43373</v>
      </c>
      <c r="G7028" s="76"/>
      <c r="H7028" s="76"/>
      <c r="I7028" s="76" t="s">
        <v>1702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276</v>
      </c>
      <c r="F7029" s="77">
        <v>43374</v>
      </c>
      <c r="G7029" s="76" t="s">
        <v>1701</v>
      </c>
      <c r="H7029" s="76" t="s">
        <v>1688</v>
      </c>
      <c r="I7029" s="76" t="s">
        <v>1700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276</v>
      </c>
      <c r="F7030" s="77">
        <v>43402</v>
      </c>
      <c r="G7030" s="76" t="s">
        <v>1699</v>
      </c>
      <c r="H7030" s="76" t="s">
        <v>1698</v>
      </c>
      <c r="I7030" s="76" t="s">
        <v>1697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276</v>
      </c>
      <c r="F7031" s="77">
        <v>43404</v>
      </c>
      <c r="G7031" s="76" t="s">
        <v>1696</v>
      </c>
      <c r="H7031" s="76" t="s">
        <v>1676</v>
      </c>
      <c r="I7031" s="76" t="s">
        <v>1695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276</v>
      </c>
      <c r="F7032" s="77">
        <v>43419</v>
      </c>
      <c r="G7032" s="76" t="s">
        <v>1694</v>
      </c>
      <c r="H7032" s="76" t="s">
        <v>1679</v>
      </c>
      <c r="I7032" s="76" t="s">
        <v>1692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276</v>
      </c>
      <c r="F7033" s="77">
        <v>43496</v>
      </c>
      <c r="G7033" s="76" t="s">
        <v>1693</v>
      </c>
      <c r="H7033" s="76" t="s">
        <v>1679</v>
      </c>
      <c r="I7033" s="76" t="s">
        <v>1692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276</v>
      </c>
      <c r="F7034" s="77">
        <v>43518</v>
      </c>
      <c r="G7034" s="76" t="s">
        <v>1691</v>
      </c>
      <c r="H7034" s="76" t="s">
        <v>1688</v>
      </c>
      <c r="I7034" s="76" t="s">
        <v>1690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276</v>
      </c>
      <c r="F7035" s="77">
        <v>43556</v>
      </c>
      <c r="G7035" s="76" t="s">
        <v>1689</v>
      </c>
      <c r="H7035" s="76" t="s">
        <v>1688</v>
      </c>
      <c r="I7035" s="76" t="s">
        <v>1687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276</v>
      </c>
      <c r="F7036" s="77">
        <v>43654</v>
      </c>
      <c r="G7036" s="76" t="s">
        <v>1686</v>
      </c>
      <c r="H7036" s="76" t="s">
        <v>1679</v>
      </c>
      <c r="I7036" s="76" t="s">
        <v>1685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276</v>
      </c>
      <c r="F7037" s="77">
        <v>43698</v>
      </c>
      <c r="G7037" s="76" t="s">
        <v>1684</v>
      </c>
      <c r="H7037" s="76" t="s">
        <v>1676</v>
      </c>
      <c r="I7037" s="76" t="s">
        <v>1683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276</v>
      </c>
      <c r="F7038" s="77">
        <v>43774</v>
      </c>
      <c r="G7038" s="76" t="s">
        <v>1682</v>
      </c>
      <c r="H7038" s="76" t="s">
        <v>1676</v>
      </c>
      <c r="I7038" s="76" t="s">
        <v>1681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276</v>
      </c>
      <c r="F7039" s="77">
        <v>43774</v>
      </c>
      <c r="G7039" s="76" t="s">
        <v>1680</v>
      </c>
      <c r="H7039" s="76" t="s">
        <v>1679</v>
      </c>
      <c r="I7039" s="76" t="s">
        <v>1678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276</v>
      </c>
      <c r="F7040" s="77">
        <v>43781</v>
      </c>
      <c r="G7040" s="76" t="s">
        <v>1677</v>
      </c>
      <c r="H7040" s="76" t="s">
        <v>1676</v>
      </c>
      <c r="I7040" s="76" t="s">
        <v>1675</v>
      </c>
      <c r="J7040" s="78">
        <v>-327.73</v>
      </c>
    </row>
    <row r="7041" spans="1:10" x14ac:dyDescent="0.25">
      <c r="A7041" s="76"/>
      <c r="B7041" s="76"/>
      <c r="C7041" s="76" t="s">
        <v>1674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1673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285</v>
      </c>
      <c r="F7043" s="77">
        <v>40877</v>
      </c>
      <c r="G7043" s="76" t="s">
        <v>871</v>
      </c>
      <c r="H7043" s="76"/>
      <c r="I7043" s="76" t="s">
        <v>870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285</v>
      </c>
      <c r="F7044" s="77">
        <v>43221</v>
      </c>
      <c r="G7044" s="76" t="s">
        <v>596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1672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1671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285</v>
      </c>
      <c r="F7047" s="77">
        <v>42094</v>
      </c>
      <c r="G7047" s="76" t="s">
        <v>452</v>
      </c>
      <c r="H7047" s="76"/>
      <c r="I7047" s="76" t="s">
        <v>451</v>
      </c>
      <c r="J7047" s="78">
        <v>8</v>
      </c>
    </row>
    <row r="7048" spans="1:10" x14ac:dyDescent="0.25">
      <c r="A7048" s="76"/>
      <c r="B7048" s="76"/>
      <c r="C7048" s="76" t="s">
        <v>1670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1669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285</v>
      </c>
      <c r="F7050" s="77">
        <v>42551</v>
      </c>
      <c r="G7050" s="76" t="s">
        <v>418</v>
      </c>
      <c r="H7050" s="76"/>
      <c r="I7050" s="76" t="s">
        <v>417</v>
      </c>
      <c r="J7050" s="78">
        <v>8</v>
      </c>
    </row>
    <row r="7051" spans="1:10" x14ac:dyDescent="0.25">
      <c r="A7051" s="76"/>
      <c r="B7051" s="76"/>
      <c r="C7051" s="76" t="s">
        <v>1668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1667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285</v>
      </c>
      <c r="F7053" s="77">
        <v>40877</v>
      </c>
      <c r="G7053" s="76" t="s">
        <v>289</v>
      </c>
      <c r="H7053" s="76"/>
      <c r="I7053" s="76" t="s">
        <v>288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285</v>
      </c>
      <c r="F7054" s="77">
        <v>43221</v>
      </c>
      <c r="G7054" s="76" t="s">
        <v>596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1666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1665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285</v>
      </c>
      <c r="F7057" s="77">
        <v>42004</v>
      </c>
      <c r="G7057" s="76" t="s">
        <v>460</v>
      </c>
      <c r="H7057" s="76"/>
      <c r="I7057" s="76" t="s">
        <v>459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285</v>
      </c>
      <c r="F7058" s="77">
        <v>42370</v>
      </c>
      <c r="G7058" s="76" t="s">
        <v>568</v>
      </c>
      <c r="H7058" s="76"/>
      <c r="I7058" s="76" t="s">
        <v>567</v>
      </c>
      <c r="J7058" s="78">
        <v>492</v>
      </c>
    </row>
    <row r="7059" spans="1:10" x14ac:dyDescent="0.25">
      <c r="A7059" s="76"/>
      <c r="B7059" s="76"/>
      <c r="C7059" s="76" t="s">
        <v>1664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1663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285</v>
      </c>
      <c r="F7061" s="77">
        <v>40939</v>
      </c>
      <c r="G7061" s="76" t="s">
        <v>525</v>
      </c>
      <c r="H7061" s="76"/>
      <c r="I7061" s="76" t="s">
        <v>524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285</v>
      </c>
      <c r="F7062" s="77">
        <v>41152</v>
      </c>
      <c r="G7062" s="76" t="s">
        <v>511</v>
      </c>
      <c r="H7062" s="76"/>
      <c r="I7062" s="76" t="s">
        <v>510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285</v>
      </c>
      <c r="F7063" s="77">
        <v>41305</v>
      </c>
      <c r="G7063" s="76" t="s">
        <v>501</v>
      </c>
      <c r="H7063" s="76"/>
      <c r="I7063" s="76" t="s">
        <v>500</v>
      </c>
      <c r="J7063" s="78">
        <v>20</v>
      </c>
    </row>
    <row r="7064" spans="1:10" x14ac:dyDescent="0.25">
      <c r="A7064" s="76"/>
      <c r="B7064" s="76"/>
      <c r="C7064" s="76" t="s">
        <v>1662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1661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285</v>
      </c>
      <c r="F7066" s="77">
        <v>40574</v>
      </c>
      <c r="G7066" s="76" t="s">
        <v>539</v>
      </c>
      <c r="H7066" s="76"/>
      <c r="I7066" s="76" t="s">
        <v>538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285</v>
      </c>
      <c r="F7067" s="77">
        <v>40724</v>
      </c>
      <c r="G7067" s="76" t="s">
        <v>533</v>
      </c>
      <c r="H7067" s="76"/>
      <c r="I7067" s="76" t="s">
        <v>532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285</v>
      </c>
      <c r="F7068" s="77">
        <v>41182</v>
      </c>
      <c r="G7068" s="76" t="s">
        <v>509</v>
      </c>
      <c r="H7068" s="76"/>
      <c r="I7068" s="76" t="s">
        <v>508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285</v>
      </c>
      <c r="F7069" s="77">
        <v>41425</v>
      </c>
      <c r="G7069" s="76" t="s">
        <v>493</v>
      </c>
      <c r="H7069" s="76"/>
      <c r="I7069" s="76" t="s">
        <v>492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285</v>
      </c>
      <c r="F7070" s="77">
        <v>41670</v>
      </c>
      <c r="G7070" s="76" t="s">
        <v>587</v>
      </c>
      <c r="H7070" s="76"/>
      <c r="I7070" s="76" t="s">
        <v>586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285</v>
      </c>
      <c r="F7071" s="77">
        <v>42185</v>
      </c>
      <c r="G7071" s="76" t="s">
        <v>443</v>
      </c>
      <c r="H7071" s="76"/>
      <c r="I7071" s="76" t="s">
        <v>442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285</v>
      </c>
      <c r="F7072" s="77">
        <v>42338</v>
      </c>
      <c r="G7072" s="76" t="s">
        <v>434</v>
      </c>
      <c r="H7072" s="76"/>
      <c r="I7072" s="76" t="s">
        <v>433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285</v>
      </c>
      <c r="F7073" s="77">
        <v>42370</v>
      </c>
      <c r="G7073" s="76" t="s">
        <v>568</v>
      </c>
      <c r="H7073" s="76"/>
      <c r="I7073" s="76" t="s">
        <v>567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285</v>
      </c>
      <c r="F7074" s="77">
        <v>42810</v>
      </c>
      <c r="G7074" s="76" t="s">
        <v>585</v>
      </c>
      <c r="H7074" s="76"/>
      <c r="I7074" s="76" t="s">
        <v>584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285</v>
      </c>
      <c r="F7075" s="77">
        <v>43236</v>
      </c>
      <c r="G7075" s="76" t="s">
        <v>579</v>
      </c>
      <c r="H7075" s="76"/>
      <c r="I7075" s="76" t="s">
        <v>1660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276</v>
      </c>
      <c r="F7076" s="77">
        <v>43388</v>
      </c>
      <c r="G7076" s="76" t="s">
        <v>1659</v>
      </c>
      <c r="H7076" s="76" t="s">
        <v>266</v>
      </c>
      <c r="I7076" s="76" t="s">
        <v>1658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285</v>
      </c>
      <c r="F7077" s="77">
        <v>43389</v>
      </c>
      <c r="G7077" s="76" t="s">
        <v>1657</v>
      </c>
      <c r="H7077" s="76"/>
      <c r="I7077" s="76" t="s">
        <v>1656</v>
      </c>
      <c r="J7077" s="78">
        <v>-119</v>
      </c>
    </row>
    <row r="7078" spans="1:10" x14ac:dyDescent="0.25">
      <c r="A7078" s="76"/>
      <c r="B7078" s="76"/>
      <c r="C7078" s="76" t="s">
        <v>1655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1654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285</v>
      </c>
      <c r="F7080" s="77">
        <v>40755</v>
      </c>
      <c r="G7080" s="76" t="s">
        <v>531</v>
      </c>
      <c r="H7080" s="76"/>
      <c r="I7080" s="76" t="s">
        <v>530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285</v>
      </c>
      <c r="F7081" s="77">
        <v>40877</v>
      </c>
      <c r="G7081" s="76" t="s">
        <v>289</v>
      </c>
      <c r="H7081" s="76"/>
      <c r="I7081" s="76" t="s">
        <v>288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285</v>
      </c>
      <c r="F7082" s="77">
        <v>41029</v>
      </c>
      <c r="G7082" s="76" t="s">
        <v>519</v>
      </c>
      <c r="H7082" s="76"/>
      <c r="I7082" s="76" t="s">
        <v>518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285</v>
      </c>
      <c r="F7083" s="77">
        <v>41060</v>
      </c>
      <c r="G7083" s="76" t="s">
        <v>515</v>
      </c>
      <c r="H7083" s="76"/>
      <c r="I7083" s="76" t="s">
        <v>514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285</v>
      </c>
      <c r="F7084" s="77">
        <v>41121</v>
      </c>
      <c r="G7084" s="76" t="s">
        <v>513</v>
      </c>
      <c r="H7084" s="76"/>
      <c r="I7084" s="76" t="s">
        <v>512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285</v>
      </c>
      <c r="F7085" s="77">
        <v>41152</v>
      </c>
      <c r="G7085" s="76" t="s">
        <v>511</v>
      </c>
      <c r="H7085" s="76"/>
      <c r="I7085" s="76" t="s">
        <v>510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285</v>
      </c>
      <c r="F7086" s="77">
        <v>41182</v>
      </c>
      <c r="G7086" s="76" t="s">
        <v>509</v>
      </c>
      <c r="H7086" s="76"/>
      <c r="I7086" s="76" t="s">
        <v>508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285</v>
      </c>
      <c r="F7087" s="77">
        <v>41364</v>
      </c>
      <c r="G7087" s="76" t="s">
        <v>497</v>
      </c>
      <c r="H7087" s="76"/>
      <c r="I7087" s="76" t="s">
        <v>496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285</v>
      </c>
      <c r="F7088" s="77">
        <v>41364</v>
      </c>
      <c r="G7088" s="76" t="s">
        <v>1238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285</v>
      </c>
      <c r="F7089" s="77">
        <v>41394</v>
      </c>
      <c r="G7089" s="76" t="s">
        <v>495</v>
      </c>
      <c r="H7089" s="76"/>
      <c r="I7089" s="76" t="s">
        <v>494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285</v>
      </c>
      <c r="F7090" s="77">
        <v>41517</v>
      </c>
      <c r="G7090" s="76" t="s">
        <v>489</v>
      </c>
      <c r="H7090" s="76"/>
      <c r="I7090" s="76" t="s">
        <v>488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285</v>
      </c>
      <c r="F7091" s="77">
        <v>41608</v>
      </c>
      <c r="G7091" s="76" t="s">
        <v>483</v>
      </c>
      <c r="H7091" s="76"/>
      <c r="I7091" s="76" t="s">
        <v>482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285</v>
      </c>
      <c r="F7092" s="77">
        <v>41729</v>
      </c>
      <c r="G7092" s="76" t="s">
        <v>473</v>
      </c>
      <c r="H7092" s="76"/>
      <c r="I7092" s="76" t="s">
        <v>472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285</v>
      </c>
      <c r="F7093" s="77">
        <v>41759</v>
      </c>
      <c r="G7093" s="76" t="s">
        <v>471</v>
      </c>
      <c r="H7093" s="76"/>
      <c r="I7093" s="76" t="s">
        <v>470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285</v>
      </c>
      <c r="F7094" s="77">
        <v>41790</v>
      </c>
      <c r="G7094" s="76" t="s">
        <v>570</v>
      </c>
      <c r="H7094" s="76"/>
      <c r="I7094" s="76" t="s">
        <v>569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285</v>
      </c>
      <c r="F7095" s="77">
        <v>41791</v>
      </c>
      <c r="G7095" s="76" t="s">
        <v>620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285</v>
      </c>
      <c r="F7096" s="77">
        <v>41820</v>
      </c>
      <c r="G7096" s="76" t="s">
        <v>769</v>
      </c>
      <c r="H7096" s="76"/>
      <c r="I7096" s="76" t="s">
        <v>768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296</v>
      </c>
      <c r="F7097" s="77">
        <v>41831</v>
      </c>
      <c r="G7097" s="76" t="s">
        <v>610</v>
      </c>
      <c r="H7097" s="76" t="s">
        <v>1648</v>
      </c>
      <c r="I7097" s="76" t="s">
        <v>1653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637</v>
      </c>
      <c r="F7098" s="77">
        <v>42109</v>
      </c>
      <c r="G7098" s="76"/>
      <c r="H7098" s="76"/>
      <c r="I7098" s="76" t="s">
        <v>1652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285</v>
      </c>
      <c r="F7099" s="77">
        <v>42124</v>
      </c>
      <c r="G7099" s="76" t="s">
        <v>448</v>
      </c>
      <c r="H7099" s="76"/>
      <c r="I7099" s="76" t="s">
        <v>447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285</v>
      </c>
      <c r="F7100" s="77">
        <v>42146</v>
      </c>
      <c r="G7100" s="76" t="s">
        <v>618</v>
      </c>
      <c r="H7100" s="76"/>
      <c r="I7100" s="76" t="s">
        <v>617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285</v>
      </c>
      <c r="F7101" s="77">
        <v>42155</v>
      </c>
      <c r="G7101" s="76" t="s">
        <v>752</v>
      </c>
      <c r="H7101" s="76"/>
      <c r="I7101" s="76" t="s">
        <v>1651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285</v>
      </c>
      <c r="F7102" s="77">
        <v>42185</v>
      </c>
      <c r="G7102" s="76" t="s">
        <v>443</v>
      </c>
      <c r="H7102" s="76"/>
      <c r="I7102" s="76" t="s">
        <v>442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285</v>
      </c>
      <c r="F7103" s="77">
        <v>42216</v>
      </c>
      <c r="G7103" s="76" t="s">
        <v>927</v>
      </c>
      <c r="H7103" s="76"/>
      <c r="I7103" s="76" t="s">
        <v>926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276</v>
      </c>
      <c r="F7104" s="77">
        <v>42369</v>
      </c>
      <c r="G7104" s="76"/>
      <c r="H7104" s="76" t="s">
        <v>1650</v>
      </c>
      <c r="I7104" s="76" t="s">
        <v>1649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285</v>
      </c>
      <c r="F7105" s="77">
        <v>42370</v>
      </c>
      <c r="G7105" s="76" t="s">
        <v>568</v>
      </c>
      <c r="H7105" s="76"/>
      <c r="I7105" s="76" t="s">
        <v>567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285</v>
      </c>
      <c r="F7106" s="77">
        <v>42460</v>
      </c>
      <c r="G7106" s="76" t="s">
        <v>426</v>
      </c>
      <c r="H7106" s="76"/>
      <c r="I7106" s="76" t="s">
        <v>425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285</v>
      </c>
      <c r="F7107" s="77">
        <v>42490</v>
      </c>
      <c r="G7107" s="76" t="s">
        <v>423</v>
      </c>
      <c r="H7107" s="76"/>
      <c r="I7107" s="76" t="s">
        <v>422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285</v>
      </c>
      <c r="F7108" s="77">
        <v>42521</v>
      </c>
      <c r="G7108" s="76" t="s">
        <v>420</v>
      </c>
      <c r="H7108" s="76"/>
      <c r="I7108" s="76" t="s">
        <v>419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296</v>
      </c>
      <c r="F7109" s="77">
        <v>42541</v>
      </c>
      <c r="G7109" s="76"/>
      <c r="H7109" s="76" t="s">
        <v>1648</v>
      </c>
      <c r="I7109" s="76" t="s">
        <v>1647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285</v>
      </c>
      <c r="F7110" s="77">
        <v>42551</v>
      </c>
      <c r="G7110" s="76" t="s">
        <v>418</v>
      </c>
      <c r="H7110" s="76"/>
      <c r="I7110" s="76" t="s">
        <v>417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285</v>
      </c>
      <c r="F7111" s="77">
        <v>42613</v>
      </c>
      <c r="G7111" s="76" t="s">
        <v>413</v>
      </c>
      <c r="H7111" s="76"/>
      <c r="I7111" s="76" t="s">
        <v>412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285</v>
      </c>
      <c r="F7112" s="77">
        <v>42643</v>
      </c>
      <c r="G7112" s="76" t="s">
        <v>409</v>
      </c>
      <c r="H7112" s="76"/>
      <c r="I7112" s="76" t="s">
        <v>408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285</v>
      </c>
      <c r="F7113" s="77">
        <v>42675</v>
      </c>
      <c r="G7113" s="76" t="s">
        <v>406</v>
      </c>
      <c r="H7113" s="76"/>
      <c r="I7113" s="76" t="s">
        <v>405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285</v>
      </c>
      <c r="F7114" s="77">
        <v>42735</v>
      </c>
      <c r="G7114" s="76" t="s">
        <v>402</v>
      </c>
      <c r="H7114" s="76"/>
      <c r="I7114" s="76" t="s">
        <v>401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285</v>
      </c>
      <c r="F7115" s="77">
        <v>42855</v>
      </c>
      <c r="G7115" s="76" t="s">
        <v>388</v>
      </c>
      <c r="H7115" s="76"/>
      <c r="I7115" s="76" t="s">
        <v>387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285</v>
      </c>
      <c r="F7116" s="77">
        <v>42886</v>
      </c>
      <c r="G7116" s="76" t="s">
        <v>680</v>
      </c>
      <c r="H7116" s="76"/>
      <c r="I7116" s="76" t="s">
        <v>679</v>
      </c>
      <c r="J7116" s="78">
        <v>24</v>
      </c>
    </row>
    <row r="7117" spans="1:10" x14ac:dyDescent="0.25">
      <c r="A7117" s="76"/>
      <c r="B7117" s="76"/>
      <c r="C7117" s="76" t="s">
        <v>1646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1645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285</v>
      </c>
      <c r="F7119" s="77">
        <v>40694</v>
      </c>
      <c r="G7119" s="76" t="s">
        <v>593</v>
      </c>
      <c r="H7119" s="76"/>
      <c r="I7119" s="76" t="s">
        <v>592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285</v>
      </c>
      <c r="F7120" s="77">
        <v>40724</v>
      </c>
      <c r="G7120" s="76" t="s">
        <v>533</v>
      </c>
      <c r="H7120" s="76"/>
      <c r="I7120" s="76" t="s">
        <v>532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285</v>
      </c>
      <c r="F7121" s="77">
        <v>40877</v>
      </c>
      <c r="G7121" s="76" t="s">
        <v>289</v>
      </c>
      <c r="H7121" s="76"/>
      <c r="I7121" s="76" t="s">
        <v>288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285</v>
      </c>
      <c r="F7122" s="77">
        <v>40908</v>
      </c>
      <c r="G7122" s="76" t="s">
        <v>527</v>
      </c>
      <c r="H7122" s="76"/>
      <c r="I7122" s="76" t="s">
        <v>526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285</v>
      </c>
      <c r="F7123" s="77">
        <v>40939</v>
      </c>
      <c r="G7123" s="76" t="s">
        <v>525</v>
      </c>
      <c r="H7123" s="76"/>
      <c r="I7123" s="76" t="s">
        <v>524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285</v>
      </c>
      <c r="F7124" s="77">
        <v>40999</v>
      </c>
      <c r="G7124" s="76" t="s">
        <v>521</v>
      </c>
      <c r="H7124" s="76"/>
      <c r="I7124" s="76" t="s">
        <v>520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285</v>
      </c>
      <c r="F7125" s="77">
        <v>41029</v>
      </c>
      <c r="G7125" s="76" t="s">
        <v>519</v>
      </c>
      <c r="H7125" s="76"/>
      <c r="I7125" s="76" t="s">
        <v>518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285</v>
      </c>
      <c r="F7126" s="77">
        <v>41060</v>
      </c>
      <c r="G7126" s="76" t="s">
        <v>515</v>
      </c>
      <c r="H7126" s="76"/>
      <c r="I7126" s="76" t="s">
        <v>514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285</v>
      </c>
      <c r="F7127" s="77">
        <v>41121</v>
      </c>
      <c r="G7127" s="76" t="s">
        <v>513</v>
      </c>
      <c r="H7127" s="76"/>
      <c r="I7127" s="76" t="s">
        <v>512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285</v>
      </c>
      <c r="F7128" s="77">
        <v>41121</v>
      </c>
      <c r="G7128" s="76" t="s">
        <v>1008</v>
      </c>
      <c r="H7128" s="76"/>
      <c r="I7128" s="76" t="s">
        <v>1007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285</v>
      </c>
      <c r="F7129" s="77">
        <v>41152</v>
      </c>
      <c r="G7129" s="76" t="s">
        <v>511</v>
      </c>
      <c r="H7129" s="76"/>
      <c r="I7129" s="76" t="s">
        <v>510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285</v>
      </c>
      <c r="F7130" s="77">
        <v>41182</v>
      </c>
      <c r="G7130" s="76" t="s">
        <v>509</v>
      </c>
      <c r="H7130" s="76"/>
      <c r="I7130" s="76" t="s">
        <v>508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285</v>
      </c>
      <c r="F7131" s="77">
        <v>41243</v>
      </c>
      <c r="G7131" s="76" t="s">
        <v>505</v>
      </c>
      <c r="H7131" s="76"/>
      <c r="I7131" s="76" t="s">
        <v>504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285</v>
      </c>
      <c r="F7132" s="77">
        <v>41274</v>
      </c>
      <c r="G7132" s="76" t="s">
        <v>503</v>
      </c>
      <c r="H7132" s="76"/>
      <c r="I7132" s="76" t="s">
        <v>502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285</v>
      </c>
      <c r="F7133" s="77">
        <v>41305</v>
      </c>
      <c r="G7133" s="76" t="s">
        <v>501</v>
      </c>
      <c r="H7133" s="76"/>
      <c r="I7133" s="76" t="s">
        <v>500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285</v>
      </c>
      <c r="F7134" s="77">
        <v>41333</v>
      </c>
      <c r="G7134" s="76" t="s">
        <v>499</v>
      </c>
      <c r="H7134" s="76"/>
      <c r="I7134" s="76" t="s">
        <v>498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285</v>
      </c>
      <c r="F7135" s="77">
        <v>41364</v>
      </c>
      <c r="G7135" s="76" t="s">
        <v>497</v>
      </c>
      <c r="H7135" s="76"/>
      <c r="I7135" s="76" t="s">
        <v>496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285</v>
      </c>
      <c r="F7136" s="77">
        <v>41394</v>
      </c>
      <c r="G7136" s="76" t="s">
        <v>495</v>
      </c>
      <c r="H7136" s="76"/>
      <c r="I7136" s="76" t="s">
        <v>494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285</v>
      </c>
      <c r="F7137" s="77">
        <v>41486</v>
      </c>
      <c r="G7137" s="76" t="s">
        <v>591</v>
      </c>
      <c r="H7137" s="76"/>
      <c r="I7137" s="76" t="s">
        <v>590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285</v>
      </c>
      <c r="F7138" s="77">
        <v>41517</v>
      </c>
      <c r="G7138" s="76" t="s">
        <v>489</v>
      </c>
      <c r="H7138" s="76"/>
      <c r="I7138" s="76" t="s">
        <v>488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285</v>
      </c>
      <c r="F7139" s="77">
        <v>41517</v>
      </c>
      <c r="G7139" s="76" t="s">
        <v>1006</v>
      </c>
      <c r="H7139" s="76"/>
      <c r="I7139" s="76" t="s">
        <v>1005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285</v>
      </c>
      <c r="F7140" s="77">
        <v>41547</v>
      </c>
      <c r="G7140" s="76" t="s">
        <v>487</v>
      </c>
      <c r="H7140" s="76"/>
      <c r="I7140" s="76" t="s">
        <v>486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285</v>
      </c>
      <c r="F7141" s="77">
        <v>41578</v>
      </c>
      <c r="G7141" s="76" t="s">
        <v>485</v>
      </c>
      <c r="H7141" s="76"/>
      <c r="I7141" s="76" t="s">
        <v>484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285</v>
      </c>
      <c r="F7142" s="77">
        <v>41608</v>
      </c>
      <c r="G7142" s="76" t="s">
        <v>483</v>
      </c>
      <c r="H7142" s="76"/>
      <c r="I7142" s="76" t="s">
        <v>482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285</v>
      </c>
      <c r="F7143" s="77">
        <v>41639</v>
      </c>
      <c r="G7143" s="76" t="s">
        <v>756</v>
      </c>
      <c r="H7143" s="76"/>
      <c r="I7143" s="76" t="s">
        <v>755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285</v>
      </c>
      <c r="F7144" s="77">
        <v>41729</v>
      </c>
      <c r="G7144" s="76" t="s">
        <v>473</v>
      </c>
      <c r="H7144" s="76"/>
      <c r="I7144" s="76" t="s">
        <v>472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285</v>
      </c>
      <c r="F7145" s="77">
        <v>41759</v>
      </c>
      <c r="G7145" s="76" t="s">
        <v>471</v>
      </c>
      <c r="H7145" s="76"/>
      <c r="I7145" s="76" t="s">
        <v>470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285</v>
      </c>
      <c r="F7146" s="77">
        <v>41790</v>
      </c>
      <c r="G7146" s="76" t="s">
        <v>570</v>
      </c>
      <c r="H7146" s="76"/>
      <c r="I7146" s="76" t="s">
        <v>569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285</v>
      </c>
      <c r="F7147" s="77">
        <v>41820</v>
      </c>
      <c r="G7147" s="76" t="s">
        <v>769</v>
      </c>
      <c r="H7147" s="76"/>
      <c r="I7147" s="76" t="s">
        <v>768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296</v>
      </c>
      <c r="F7148" s="77">
        <v>41911</v>
      </c>
      <c r="G7148" s="76"/>
      <c r="H7148" s="76" t="s">
        <v>1642</v>
      </c>
      <c r="I7148" s="76" t="s">
        <v>1644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285</v>
      </c>
      <c r="F7149" s="77">
        <v>41943</v>
      </c>
      <c r="G7149" s="76" t="s">
        <v>465</v>
      </c>
      <c r="H7149" s="76"/>
      <c r="I7149" s="76" t="s">
        <v>464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285</v>
      </c>
      <c r="F7150" s="77">
        <v>41973</v>
      </c>
      <c r="G7150" s="76" t="s">
        <v>462</v>
      </c>
      <c r="H7150" s="76"/>
      <c r="I7150" s="76" t="s">
        <v>461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637</v>
      </c>
      <c r="F7151" s="77">
        <v>41997</v>
      </c>
      <c r="G7151" s="76"/>
      <c r="H7151" s="76"/>
      <c r="I7151" s="76" t="s">
        <v>962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285</v>
      </c>
      <c r="F7152" s="77">
        <v>42004</v>
      </c>
      <c r="G7152" s="76" t="s">
        <v>460</v>
      </c>
      <c r="H7152" s="76"/>
      <c r="I7152" s="76" t="s">
        <v>459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285</v>
      </c>
      <c r="F7153" s="77">
        <v>42004</v>
      </c>
      <c r="G7153" s="76" t="s">
        <v>1618</v>
      </c>
      <c r="H7153" s="76"/>
      <c r="I7153" s="76" t="s">
        <v>1617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285</v>
      </c>
      <c r="F7154" s="77">
        <v>42035</v>
      </c>
      <c r="G7154" s="76" t="s">
        <v>754</v>
      </c>
      <c r="H7154" s="76"/>
      <c r="I7154" s="76" t="s">
        <v>753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285</v>
      </c>
      <c r="F7155" s="77">
        <v>42094</v>
      </c>
      <c r="G7155" s="76" t="s">
        <v>452</v>
      </c>
      <c r="H7155" s="76"/>
      <c r="I7155" s="76" t="s">
        <v>451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285</v>
      </c>
      <c r="F7156" s="77">
        <v>42155</v>
      </c>
      <c r="G7156" s="76" t="s">
        <v>752</v>
      </c>
      <c r="H7156" s="76"/>
      <c r="I7156" s="76" t="s">
        <v>751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285</v>
      </c>
      <c r="F7157" s="77">
        <v>42185</v>
      </c>
      <c r="G7157" s="76" t="s">
        <v>443</v>
      </c>
      <c r="H7157" s="76"/>
      <c r="I7157" s="76" t="s">
        <v>442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285</v>
      </c>
      <c r="F7158" s="77">
        <v>42216</v>
      </c>
      <c r="G7158" s="76" t="s">
        <v>927</v>
      </c>
      <c r="H7158" s="76"/>
      <c r="I7158" s="76" t="s">
        <v>926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296</v>
      </c>
      <c r="F7159" s="77">
        <v>42226</v>
      </c>
      <c r="G7159" s="76"/>
      <c r="H7159" s="76" t="s">
        <v>1642</v>
      </c>
      <c r="I7159" s="76" t="s">
        <v>1644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285</v>
      </c>
      <c r="F7160" s="77">
        <v>42247</v>
      </c>
      <c r="G7160" s="76" t="s">
        <v>440</v>
      </c>
      <c r="H7160" s="76"/>
      <c r="I7160" s="76" t="s">
        <v>439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285</v>
      </c>
      <c r="F7161" s="77">
        <v>42277</v>
      </c>
      <c r="G7161" s="76" t="s">
        <v>438</v>
      </c>
      <c r="H7161" s="76"/>
      <c r="I7161" s="76" t="s">
        <v>437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285</v>
      </c>
      <c r="F7162" s="77">
        <v>42338</v>
      </c>
      <c r="G7162" s="76" t="s">
        <v>434</v>
      </c>
      <c r="H7162" s="76"/>
      <c r="I7162" s="76" t="s">
        <v>433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296</v>
      </c>
      <c r="F7163" s="77">
        <v>42366</v>
      </c>
      <c r="G7163" s="76"/>
      <c r="H7163" s="76" t="s">
        <v>1642</v>
      </c>
      <c r="I7163" s="76" t="s">
        <v>1644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285</v>
      </c>
      <c r="F7164" s="77">
        <v>42369</v>
      </c>
      <c r="G7164" s="76" t="s">
        <v>432</v>
      </c>
      <c r="H7164" s="76"/>
      <c r="I7164" s="76" t="s">
        <v>431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285</v>
      </c>
      <c r="F7165" s="77">
        <v>42429</v>
      </c>
      <c r="G7165" s="76" t="s">
        <v>427</v>
      </c>
      <c r="H7165" s="76"/>
      <c r="I7165" s="76" t="s">
        <v>394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296</v>
      </c>
      <c r="F7166" s="77">
        <v>42457</v>
      </c>
      <c r="G7166" s="76"/>
      <c r="H7166" s="76" t="s">
        <v>1642</v>
      </c>
      <c r="I7166" s="76" t="s">
        <v>1643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296</v>
      </c>
      <c r="F7167" s="77">
        <v>42481</v>
      </c>
      <c r="G7167" s="76"/>
      <c r="H7167" s="76" t="s">
        <v>1642</v>
      </c>
      <c r="I7167" s="76" t="s">
        <v>1122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285</v>
      </c>
      <c r="F7168" s="77">
        <v>42490</v>
      </c>
      <c r="G7168" s="76" t="s">
        <v>423</v>
      </c>
      <c r="H7168" s="76"/>
      <c r="I7168" s="76" t="s">
        <v>422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285</v>
      </c>
      <c r="F7169" s="77">
        <v>42521</v>
      </c>
      <c r="G7169" s="76" t="s">
        <v>420</v>
      </c>
      <c r="H7169" s="76"/>
      <c r="I7169" s="76" t="s">
        <v>419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285</v>
      </c>
      <c r="F7170" s="77">
        <v>42551</v>
      </c>
      <c r="G7170" s="76" t="s">
        <v>418</v>
      </c>
      <c r="H7170" s="76"/>
      <c r="I7170" s="76" t="s">
        <v>417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285</v>
      </c>
      <c r="F7171" s="77">
        <v>42582</v>
      </c>
      <c r="G7171" s="76" t="s">
        <v>415</v>
      </c>
      <c r="H7171" s="76"/>
      <c r="I7171" s="76" t="s">
        <v>414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285</v>
      </c>
      <c r="F7172" s="77">
        <v>42613</v>
      </c>
      <c r="G7172" s="76" t="s">
        <v>413</v>
      </c>
      <c r="H7172" s="76"/>
      <c r="I7172" s="76" t="s">
        <v>412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285</v>
      </c>
      <c r="F7173" s="77">
        <v>42643</v>
      </c>
      <c r="G7173" s="76" t="s">
        <v>409</v>
      </c>
      <c r="H7173" s="76"/>
      <c r="I7173" s="76" t="s">
        <v>408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637</v>
      </c>
      <c r="F7174" s="77">
        <v>42657</v>
      </c>
      <c r="G7174" s="76"/>
      <c r="H7174" s="76" t="s">
        <v>683</v>
      </c>
      <c r="I7174" s="76" t="s">
        <v>682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637</v>
      </c>
      <c r="F7175" s="77">
        <v>42657</v>
      </c>
      <c r="G7175" s="76"/>
      <c r="H7175" s="76"/>
      <c r="I7175" s="76" t="s">
        <v>681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285</v>
      </c>
      <c r="F7176" s="77">
        <v>42675</v>
      </c>
      <c r="G7176" s="76" t="s">
        <v>406</v>
      </c>
      <c r="H7176" s="76"/>
      <c r="I7176" s="76" t="s">
        <v>405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285</v>
      </c>
      <c r="F7177" s="77">
        <v>42704</v>
      </c>
      <c r="G7177" s="76" t="s">
        <v>807</v>
      </c>
      <c r="H7177" s="76"/>
      <c r="I7177" s="76" t="s">
        <v>806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296</v>
      </c>
      <c r="F7178" s="77">
        <v>42731</v>
      </c>
      <c r="G7178" s="76"/>
      <c r="H7178" s="76" t="s">
        <v>1642</v>
      </c>
      <c r="I7178" s="76" t="s">
        <v>1641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285</v>
      </c>
      <c r="F7179" s="77">
        <v>42735</v>
      </c>
      <c r="G7179" s="76" t="s">
        <v>402</v>
      </c>
      <c r="H7179" s="76"/>
      <c r="I7179" s="76" t="s">
        <v>401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285</v>
      </c>
      <c r="F7180" s="77">
        <v>42794</v>
      </c>
      <c r="G7180" s="76" t="s">
        <v>395</v>
      </c>
      <c r="H7180" s="76"/>
      <c r="I7180" s="76" t="s">
        <v>394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285</v>
      </c>
      <c r="F7181" s="77">
        <v>42825</v>
      </c>
      <c r="G7181" s="76" t="s">
        <v>391</v>
      </c>
      <c r="H7181" s="76"/>
      <c r="I7181" s="76" t="s">
        <v>390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285</v>
      </c>
      <c r="F7182" s="77">
        <v>42838</v>
      </c>
      <c r="G7182" s="76" t="s">
        <v>1640</v>
      </c>
      <c r="H7182" s="76"/>
      <c r="I7182" s="76" t="s">
        <v>1639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285</v>
      </c>
      <c r="F7183" s="77">
        <v>42855</v>
      </c>
      <c r="G7183" s="76" t="s">
        <v>388</v>
      </c>
      <c r="H7183" s="76"/>
      <c r="I7183" s="76" t="s">
        <v>387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285</v>
      </c>
      <c r="F7184" s="77">
        <v>42886</v>
      </c>
      <c r="G7184" s="76" t="s">
        <v>680</v>
      </c>
      <c r="H7184" s="76"/>
      <c r="I7184" s="76" t="s">
        <v>679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276</v>
      </c>
      <c r="F7185" s="77">
        <v>42968</v>
      </c>
      <c r="G7185" s="76" t="s">
        <v>1638</v>
      </c>
      <c r="H7185" s="76" t="s">
        <v>1627</v>
      </c>
      <c r="I7185" s="76" t="s">
        <v>1637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276</v>
      </c>
      <c r="F7186" s="77">
        <v>43225</v>
      </c>
      <c r="G7186" s="76" t="s">
        <v>1636</v>
      </c>
      <c r="H7186" s="76" t="s">
        <v>1627</v>
      </c>
      <c r="I7186" s="76" t="s">
        <v>1635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276</v>
      </c>
      <c r="F7187" s="77">
        <v>43250</v>
      </c>
      <c r="G7187" s="76" t="s">
        <v>1634</v>
      </c>
      <c r="H7187" s="76" t="s">
        <v>1627</v>
      </c>
      <c r="I7187" s="76" t="s">
        <v>1633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276</v>
      </c>
      <c r="F7188" s="77">
        <v>43405</v>
      </c>
      <c r="G7188" s="76" t="s">
        <v>1632</v>
      </c>
      <c r="H7188" s="76" t="s">
        <v>1627</v>
      </c>
      <c r="I7188" s="76" t="s">
        <v>1631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276</v>
      </c>
      <c r="F7189" s="77">
        <v>43440</v>
      </c>
      <c r="G7189" s="76" t="s">
        <v>1630</v>
      </c>
      <c r="H7189" s="76" t="s">
        <v>1627</v>
      </c>
      <c r="I7189" s="76" t="s">
        <v>1629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276</v>
      </c>
      <c r="F7190" s="77">
        <v>43585</v>
      </c>
      <c r="G7190" s="76" t="s">
        <v>1628</v>
      </c>
      <c r="H7190" s="76" t="s">
        <v>1627</v>
      </c>
      <c r="I7190" s="76" t="s">
        <v>1626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276</v>
      </c>
      <c r="F7191" s="77">
        <v>43722</v>
      </c>
      <c r="G7191" s="76" t="s">
        <v>968</v>
      </c>
      <c r="H7191" s="76" t="s">
        <v>323</v>
      </c>
      <c r="I7191" s="76" t="s">
        <v>967</v>
      </c>
      <c r="J7191" s="78">
        <v>-38.380000000000003</v>
      </c>
    </row>
    <row r="7192" spans="1:10" x14ac:dyDescent="0.25">
      <c r="A7192" s="76"/>
      <c r="B7192" s="76"/>
      <c r="C7192" s="76" t="s">
        <v>1625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1624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285</v>
      </c>
      <c r="F7194" s="77">
        <v>40574</v>
      </c>
      <c r="G7194" s="76" t="s">
        <v>539</v>
      </c>
      <c r="H7194" s="76"/>
      <c r="I7194" s="76" t="s">
        <v>538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285</v>
      </c>
      <c r="F7195" s="77">
        <v>40633</v>
      </c>
      <c r="G7195" s="76" t="s">
        <v>535</v>
      </c>
      <c r="H7195" s="76"/>
      <c r="I7195" s="76" t="s">
        <v>534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285</v>
      </c>
      <c r="F7196" s="77">
        <v>40663</v>
      </c>
      <c r="G7196" s="76" t="s">
        <v>836</v>
      </c>
      <c r="H7196" s="76"/>
      <c r="I7196" s="76" t="s">
        <v>835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285</v>
      </c>
      <c r="F7197" s="77">
        <v>40724</v>
      </c>
      <c r="G7197" s="76" t="s">
        <v>533</v>
      </c>
      <c r="H7197" s="76"/>
      <c r="I7197" s="76" t="s">
        <v>532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285</v>
      </c>
      <c r="F7198" s="77">
        <v>40755</v>
      </c>
      <c r="G7198" s="76" t="s">
        <v>531</v>
      </c>
      <c r="H7198" s="76"/>
      <c r="I7198" s="76" t="s">
        <v>530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285</v>
      </c>
      <c r="F7199" s="77">
        <v>40877</v>
      </c>
      <c r="G7199" s="76" t="s">
        <v>289</v>
      </c>
      <c r="H7199" s="76"/>
      <c r="I7199" s="76" t="s">
        <v>288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285</v>
      </c>
      <c r="F7200" s="77">
        <v>40908</v>
      </c>
      <c r="G7200" s="76" t="s">
        <v>527</v>
      </c>
      <c r="H7200" s="76"/>
      <c r="I7200" s="76" t="s">
        <v>526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285</v>
      </c>
      <c r="F7201" s="77">
        <v>40968</v>
      </c>
      <c r="G7201" s="76" t="s">
        <v>523</v>
      </c>
      <c r="H7201" s="76"/>
      <c r="I7201" s="76" t="s">
        <v>522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285</v>
      </c>
      <c r="F7202" s="77">
        <v>40999</v>
      </c>
      <c r="G7202" s="76" t="s">
        <v>521</v>
      </c>
      <c r="H7202" s="76"/>
      <c r="I7202" s="76" t="s">
        <v>520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285</v>
      </c>
      <c r="F7203" s="77">
        <v>41029</v>
      </c>
      <c r="G7203" s="76" t="s">
        <v>519</v>
      </c>
      <c r="H7203" s="76"/>
      <c r="I7203" s="76" t="s">
        <v>518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285</v>
      </c>
      <c r="F7204" s="77">
        <v>41121</v>
      </c>
      <c r="G7204" s="76" t="s">
        <v>513</v>
      </c>
      <c r="H7204" s="76"/>
      <c r="I7204" s="76" t="s">
        <v>512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285</v>
      </c>
      <c r="F7205" s="77">
        <v>41182</v>
      </c>
      <c r="G7205" s="76" t="s">
        <v>509</v>
      </c>
      <c r="H7205" s="76"/>
      <c r="I7205" s="76" t="s">
        <v>508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285</v>
      </c>
      <c r="F7206" s="77">
        <v>41213</v>
      </c>
      <c r="G7206" s="76" t="s">
        <v>507</v>
      </c>
      <c r="H7206" s="76"/>
      <c r="I7206" s="76" t="s">
        <v>506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285</v>
      </c>
      <c r="F7207" s="77">
        <v>41243</v>
      </c>
      <c r="G7207" s="76" t="s">
        <v>505</v>
      </c>
      <c r="H7207" s="76"/>
      <c r="I7207" s="76" t="s">
        <v>504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285</v>
      </c>
      <c r="F7208" s="77">
        <v>41274</v>
      </c>
      <c r="G7208" s="76" t="s">
        <v>503</v>
      </c>
      <c r="H7208" s="76"/>
      <c r="I7208" s="76" t="s">
        <v>502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285</v>
      </c>
      <c r="F7209" s="77">
        <v>41305</v>
      </c>
      <c r="G7209" s="76" t="s">
        <v>501</v>
      </c>
      <c r="H7209" s="76"/>
      <c r="I7209" s="76" t="s">
        <v>500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285</v>
      </c>
      <c r="F7210" s="77">
        <v>41364</v>
      </c>
      <c r="G7210" s="76" t="s">
        <v>497</v>
      </c>
      <c r="H7210" s="76"/>
      <c r="I7210" s="76" t="s">
        <v>496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285</v>
      </c>
      <c r="F7211" s="77">
        <v>41394</v>
      </c>
      <c r="G7211" s="76" t="s">
        <v>495</v>
      </c>
      <c r="H7211" s="76"/>
      <c r="I7211" s="76" t="s">
        <v>494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285</v>
      </c>
      <c r="F7212" s="77">
        <v>41425</v>
      </c>
      <c r="G7212" s="76" t="s">
        <v>493</v>
      </c>
      <c r="H7212" s="76"/>
      <c r="I7212" s="76" t="s">
        <v>492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285</v>
      </c>
      <c r="F7213" s="77">
        <v>41455</v>
      </c>
      <c r="G7213" s="76" t="s">
        <v>491</v>
      </c>
      <c r="H7213" s="76"/>
      <c r="I7213" s="76" t="s">
        <v>490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285</v>
      </c>
      <c r="F7214" s="77">
        <v>41486</v>
      </c>
      <c r="G7214" s="76" t="s">
        <v>591</v>
      </c>
      <c r="H7214" s="76"/>
      <c r="I7214" s="76" t="s">
        <v>590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285</v>
      </c>
      <c r="F7215" s="77">
        <v>41517</v>
      </c>
      <c r="G7215" s="76" t="s">
        <v>489</v>
      </c>
      <c r="H7215" s="76"/>
      <c r="I7215" s="76" t="s">
        <v>488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285</v>
      </c>
      <c r="F7216" s="77">
        <v>41547</v>
      </c>
      <c r="G7216" s="76" t="s">
        <v>487</v>
      </c>
      <c r="H7216" s="76"/>
      <c r="I7216" s="76" t="s">
        <v>486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285</v>
      </c>
      <c r="F7217" s="77">
        <v>41578</v>
      </c>
      <c r="G7217" s="76" t="s">
        <v>485</v>
      </c>
      <c r="H7217" s="76"/>
      <c r="I7217" s="76" t="s">
        <v>484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285</v>
      </c>
      <c r="F7218" s="77">
        <v>41578</v>
      </c>
      <c r="G7218" s="76" t="s">
        <v>1232</v>
      </c>
      <c r="H7218" s="76"/>
      <c r="I7218" s="76" t="s">
        <v>1231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285</v>
      </c>
      <c r="F7219" s="77">
        <v>41608</v>
      </c>
      <c r="G7219" s="76" t="s">
        <v>483</v>
      </c>
      <c r="H7219" s="76"/>
      <c r="I7219" s="76" t="s">
        <v>482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285</v>
      </c>
      <c r="F7220" s="77">
        <v>41639</v>
      </c>
      <c r="G7220" s="76" t="s">
        <v>756</v>
      </c>
      <c r="H7220" s="76"/>
      <c r="I7220" s="76" t="s">
        <v>755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285</v>
      </c>
      <c r="F7221" s="77">
        <v>41670</v>
      </c>
      <c r="G7221" s="76" t="s">
        <v>587</v>
      </c>
      <c r="H7221" s="76"/>
      <c r="I7221" s="76" t="s">
        <v>586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285</v>
      </c>
      <c r="F7222" s="77">
        <v>41759</v>
      </c>
      <c r="G7222" s="76" t="s">
        <v>471</v>
      </c>
      <c r="H7222" s="76"/>
      <c r="I7222" s="76" t="s">
        <v>470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285</v>
      </c>
      <c r="F7223" s="77">
        <v>41790</v>
      </c>
      <c r="G7223" s="76" t="s">
        <v>570</v>
      </c>
      <c r="H7223" s="76"/>
      <c r="I7223" s="76" t="s">
        <v>569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285</v>
      </c>
      <c r="F7224" s="77">
        <v>41820</v>
      </c>
      <c r="G7224" s="76" t="s">
        <v>769</v>
      </c>
      <c r="H7224" s="76"/>
      <c r="I7224" s="76" t="s">
        <v>768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285</v>
      </c>
      <c r="F7225" s="77">
        <v>41851</v>
      </c>
      <c r="G7225" s="76" t="s">
        <v>469</v>
      </c>
      <c r="H7225" s="76"/>
      <c r="I7225" s="76" t="s">
        <v>468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285</v>
      </c>
      <c r="F7226" s="77">
        <v>41882</v>
      </c>
      <c r="G7226" s="76" t="s">
        <v>467</v>
      </c>
      <c r="H7226" s="76"/>
      <c r="I7226" s="76" t="s">
        <v>466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285</v>
      </c>
      <c r="F7227" s="77">
        <v>41912</v>
      </c>
      <c r="G7227" s="76" t="s">
        <v>287</v>
      </c>
      <c r="H7227" s="76"/>
      <c r="I7227" s="76" t="s">
        <v>286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285</v>
      </c>
      <c r="F7228" s="77">
        <v>41943</v>
      </c>
      <c r="G7228" s="76" t="s">
        <v>465</v>
      </c>
      <c r="H7228" s="76"/>
      <c r="I7228" s="76" t="s">
        <v>464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285</v>
      </c>
      <c r="F7229" s="77">
        <v>41973</v>
      </c>
      <c r="G7229" s="76" t="s">
        <v>462</v>
      </c>
      <c r="H7229" s="76"/>
      <c r="I7229" s="76" t="s">
        <v>461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285</v>
      </c>
      <c r="F7230" s="77">
        <v>42004</v>
      </c>
      <c r="G7230" s="76" t="s">
        <v>460</v>
      </c>
      <c r="H7230" s="76"/>
      <c r="I7230" s="76" t="s">
        <v>459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285</v>
      </c>
      <c r="F7231" s="77">
        <v>42035</v>
      </c>
      <c r="G7231" s="76" t="s">
        <v>754</v>
      </c>
      <c r="H7231" s="76"/>
      <c r="I7231" s="76" t="s">
        <v>753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285</v>
      </c>
      <c r="F7232" s="77">
        <v>42063</v>
      </c>
      <c r="G7232" s="76" t="s">
        <v>457</v>
      </c>
      <c r="H7232" s="76"/>
      <c r="I7232" s="76" t="s">
        <v>456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285</v>
      </c>
      <c r="F7233" s="77">
        <v>42094</v>
      </c>
      <c r="G7233" s="76" t="s">
        <v>452</v>
      </c>
      <c r="H7233" s="76"/>
      <c r="I7233" s="76" t="s">
        <v>451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285</v>
      </c>
      <c r="F7234" s="77">
        <v>42124</v>
      </c>
      <c r="G7234" s="76" t="s">
        <v>448</v>
      </c>
      <c r="H7234" s="76"/>
      <c r="I7234" s="76" t="s">
        <v>447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285</v>
      </c>
      <c r="F7235" s="77">
        <v>42155</v>
      </c>
      <c r="G7235" s="76" t="s">
        <v>752</v>
      </c>
      <c r="H7235" s="76"/>
      <c r="I7235" s="76" t="s">
        <v>751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285</v>
      </c>
      <c r="F7236" s="77">
        <v>42185</v>
      </c>
      <c r="G7236" s="76" t="s">
        <v>443</v>
      </c>
      <c r="H7236" s="76"/>
      <c r="I7236" s="76" t="s">
        <v>442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285</v>
      </c>
      <c r="F7237" s="77">
        <v>42216</v>
      </c>
      <c r="G7237" s="76" t="s">
        <v>927</v>
      </c>
      <c r="H7237" s="76"/>
      <c r="I7237" s="76" t="s">
        <v>926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285</v>
      </c>
      <c r="F7238" s="77">
        <v>42247</v>
      </c>
      <c r="G7238" s="76" t="s">
        <v>440</v>
      </c>
      <c r="H7238" s="76"/>
      <c r="I7238" s="76" t="s">
        <v>439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285</v>
      </c>
      <c r="F7239" s="77">
        <v>42277</v>
      </c>
      <c r="G7239" s="76" t="s">
        <v>438</v>
      </c>
      <c r="H7239" s="76"/>
      <c r="I7239" s="76" t="s">
        <v>437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285</v>
      </c>
      <c r="F7240" s="77">
        <v>42338</v>
      </c>
      <c r="G7240" s="76" t="s">
        <v>434</v>
      </c>
      <c r="H7240" s="76"/>
      <c r="I7240" s="76" t="s">
        <v>433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285</v>
      </c>
      <c r="F7241" s="77">
        <v>42369</v>
      </c>
      <c r="G7241" s="76" t="s">
        <v>432</v>
      </c>
      <c r="H7241" s="76"/>
      <c r="I7241" s="76" t="s">
        <v>431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285</v>
      </c>
      <c r="F7242" s="77">
        <v>42429</v>
      </c>
      <c r="G7242" s="76" t="s">
        <v>427</v>
      </c>
      <c r="H7242" s="76"/>
      <c r="I7242" s="76" t="s">
        <v>394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285</v>
      </c>
      <c r="F7243" s="77">
        <v>42460</v>
      </c>
      <c r="G7243" s="76" t="s">
        <v>426</v>
      </c>
      <c r="H7243" s="76"/>
      <c r="I7243" s="76" t="s">
        <v>425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285</v>
      </c>
      <c r="F7244" s="77">
        <v>42521</v>
      </c>
      <c r="G7244" s="76" t="s">
        <v>420</v>
      </c>
      <c r="H7244" s="76"/>
      <c r="I7244" s="76" t="s">
        <v>419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285</v>
      </c>
      <c r="F7245" s="77">
        <v>42613</v>
      </c>
      <c r="G7245" s="76" t="s">
        <v>413</v>
      </c>
      <c r="H7245" s="76"/>
      <c r="I7245" s="76" t="s">
        <v>412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285</v>
      </c>
      <c r="F7246" s="77">
        <v>42643</v>
      </c>
      <c r="G7246" s="76" t="s">
        <v>409</v>
      </c>
      <c r="H7246" s="76"/>
      <c r="I7246" s="76" t="s">
        <v>408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285</v>
      </c>
      <c r="F7247" s="77">
        <v>42675</v>
      </c>
      <c r="G7247" s="76" t="s">
        <v>406</v>
      </c>
      <c r="H7247" s="76"/>
      <c r="I7247" s="76" t="s">
        <v>405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285</v>
      </c>
      <c r="F7248" s="77">
        <v>42735</v>
      </c>
      <c r="G7248" s="76" t="s">
        <v>402</v>
      </c>
      <c r="H7248" s="76"/>
      <c r="I7248" s="76" t="s">
        <v>401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285</v>
      </c>
      <c r="F7249" s="77">
        <v>42766</v>
      </c>
      <c r="G7249" s="76" t="s">
        <v>398</v>
      </c>
      <c r="H7249" s="76"/>
      <c r="I7249" s="76" t="s">
        <v>397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285</v>
      </c>
      <c r="F7250" s="77">
        <v>42794</v>
      </c>
      <c r="G7250" s="76" t="s">
        <v>395</v>
      </c>
      <c r="H7250" s="76"/>
      <c r="I7250" s="76" t="s">
        <v>394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285</v>
      </c>
      <c r="F7251" s="77">
        <v>42825</v>
      </c>
      <c r="G7251" s="76" t="s">
        <v>391</v>
      </c>
      <c r="H7251" s="76"/>
      <c r="I7251" s="76" t="s">
        <v>390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285</v>
      </c>
      <c r="F7252" s="77">
        <v>42886</v>
      </c>
      <c r="G7252" s="76" t="s">
        <v>680</v>
      </c>
      <c r="H7252" s="76"/>
      <c r="I7252" s="76" t="s">
        <v>679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285</v>
      </c>
      <c r="F7253" s="77">
        <v>43281</v>
      </c>
      <c r="G7253" s="76" t="s">
        <v>365</v>
      </c>
      <c r="H7253" s="76"/>
      <c r="I7253" s="76" t="s">
        <v>364</v>
      </c>
      <c r="J7253" s="78">
        <v>20</v>
      </c>
    </row>
    <row r="7254" spans="1:10" x14ac:dyDescent="0.25">
      <c r="A7254" s="76"/>
      <c r="B7254" s="76"/>
      <c r="C7254" s="76" t="s">
        <v>1623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1622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285</v>
      </c>
      <c r="F7256" s="77">
        <v>40724</v>
      </c>
      <c r="G7256" s="76" t="s">
        <v>533</v>
      </c>
      <c r="H7256" s="76"/>
      <c r="I7256" s="76" t="s">
        <v>532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285</v>
      </c>
      <c r="F7257" s="77">
        <v>40755</v>
      </c>
      <c r="G7257" s="76" t="s">
        <v>531</v>
      </c>
      <c r="H7257" s="76"/>
      <c r="I7257" s="76" t="s">
        <v>530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285</v>
      </c>
      <c r="F7258" s="77">
        <v>41394</v>
      </c>
      <c r="G7258" s="76" t="s">
        <v>495</v>
      </c>
      <c r="H7258" s="76"/>
      <c r="I7258" s="76" t="s">
        <v>494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285</v>
      </c>
      <c r="F7259" s="77">
        <v>41425</v>
      </c>
      <c r="G7259" s="76" t="s">
        <v>493</v>
      </c>
      <c r="H7259" s="76"/>
      <c r="I7259" s="76" t="s">
        <v>492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285</v>
      </c>
      <c r="F7260" s="77">
        <v>41455</v>
      </c>
      <c r="G7260" s="76" t="s">
        <v>491</v>
      </c>
      <c r="H7260" s="76"/>
      <c r="I7260" s="76" t="s">
        <v>490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285</v>
      </c>
      <c r="F7261" s="77">
        <v>41517</v>
      </c>
      <c r="G7261" s="76" t="s">
        <v>489</v>
      </c>
      <c r="H7261" s="76"/>
      <c r="I7261" s="76" t="s">
        <v>488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285</v>
      </c>
      <c r="F7262" s="77">
        <v>41517</v>
      </c>
      <c r="G7262" s="76" t="s">
        <v>825</v>
      </c>
      <c r="H7262" s="76"/>
      <c r="I7262" s="76" t="s">
        <v>824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285</v>
      </c>
      <c r="F7263" s="77">
        <v>41547</v>
      </c>
      <c r="G7263" s="76" t="s">
        <v>487</v>
      </c>
      <c r="H7263" s="76"/>
      <c r="I7263" s="76" t="s">
        <v>486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285</v>
      </c>
      <c r="F7264" s="77">
        <v>41547</v>
      </c>
      <c r="G7264" s="76" t="s">
        <v>823</v>
      </c>
      <c r="H7264" s="76"/>
      <c r="I7264" s="76" t="s">
        <v>822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285</v>
      </c>
      <c r="F7265" s="77">
        <v>41652</v>
      </c>
      <c r="G7265" s="76" t="s">
        <v>1621</v>
      </c>
      <c r="H7265" s="76"/>
      <c r="I7265" s="76" t="s">
        <v>1620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285</v>
      </c>
      <c r="F7266" s="77">
        <v>41670</v>
      </c>
      <c r="G7266" s="76" t="s">
        <v>587</v>
      </c>
      <c r="H7266" s="76"/>
      <c r="I7266" s="76" t="s">
        <v>586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285</v>
      </c>
      <c r="F7267" s="77">
        <v>41759</v>
      </c>
      <c r="G7267" s="76" t="s">
        <v>471</v>
      </c>
      <c r="H7267" s="76"/>
      <c r="I7267" s="76" t="s">
        <v>470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296</v>
      </c>
      <c r="F7268" s="77">
        <v>41771</v>
      </c>
      <c r="G7268" s="76"/>
      <c r="H7268" s="76" t="s">
        <v>1612</v>
      </c>
      <c r="I7268" s="76" t="s">
        <v>1619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285</v>
      </c>
      <c r="F7269" s="77">
        <v>41790</v>
      </c>
      <c r="G7269" s="76" t="s">
        <v>570</v>
      </c>
      <c r="H7269" s="76"/>
      <c r="I7269" s="76" t="s">
        <v>569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285</v>
      </c>
      <c r="F7270" s="77">
        <v>41851</v>
      </c>
      <c r="G7270" s="76" t="s">
        <v>469</v>
      </c>
      <c r="H7270" s="76"/>
      <c r="I7270" s="76" t="s">
        <v>468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296</v>
      </c>
      <c r="F7271" s="77">
        <v>41911</v>
      </c>
      <c r="G7271" s="76"/>
      <c r="H7271" s="76" t="s">
        <v>1612</v>
      </c>
      <c r="I7271" s="76" t="s">
        <v>1619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285</v>
      </c>
      <c r="F7272" s="77">
        <v>41912</v>
      </c>
      <c r="G7272" s="76" t="s">
        <v>287</v>
      </c>
      <c r="H7272" s="76"/>
      <c r="I7272" s="76" t="s">
        <v>286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285</v>
      </c>
      <c r="F7273" s="77">
        <v>42004</v>
      </c>
      <c r="G7273" s="76" t="s">
        <v>1618</v>
      </c>
      <c r="H7273" s="76"/>
      <c r="I7273" s="76" t="s">
        <v>1617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296</v>
      </c>
      <c r="F7274" s="77">
        <v>42093</v>
      </c>
      <c r="G7274" s="76"/>
      <c r="H7274" s="76" t="s">
        <v>1612</v>
      </c>
      <c r="I7274" s="76" t="s">
        <v>1616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296</v>
      </c>
      <c r="F7275" s="77">
        <v>42093</v>
      </c>
      <c r="G7275" s="76"/>
      <c r="H7275" s="76" t="s">
        <v>1612</v>
      </c>
      <c r="I7275" s="76" t="s">
        <v>1615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285</v>
      </c>
      <c r="F7276" s="77">
        <v>42094</v>
      </c>
      <c r="G7276" s="76" t="s">
        <v>452</v>
      </c>
      <c r="H7276" s="76"/>
      <c r="I7276" s="76" t="s">
        <v>451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285</v>
      </c>
      <c r="F7277" s="77">
        <v>42124</v>
      </c>
      <c r="G7277" s="76" t="s">
        <v>448</v>
      </c>
      <c r="H7277" s="76"/>
      <c r="I7277" s="76" t="s">
        <v>447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285</v>
      </c>
      <c r="F7278" s="77">
        <v>42155</v>
      </c>
      <c r="G7278" s="76" t="s">
        <v>752</v>
      </c>
      <c r="H7278" s="76"/>
      <c r="I7278" s="76" t="s">
        <v>751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296</v>
      </c>
      <c r="F7279" s="77">
        <v>42163</v>
      </c>
      <c r="G7279" s="76"/>
      <c r="H7279" s="76" t="s">
        <v>1614</v>
      </c>
      <c r="I7279" s="76" t="s">
        <v>1613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285</v>
      </c>
      <c r="F7280" s="77">
        <v>42216</v>
      </c>
      <c r="G7280" s="76" t="s">
        <v>927</v>
      </c>
      <c r="H7280" s="76"/>
      <c r="I7280" s="76" t="s">
        <v>926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285</v>
      </c>
      <c r="F7281" s="77">
        <v>42247</v>
      </c>
      <c r="G7281" s="76" t="s">
        <v>440</v>
      </c>
      <c r="H7281" s="76"/>
      <c r="I7281" s="76" t="s">
        <v>439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296</v>
      </c>
      <c r="F7282" s="77">
        <v>42306</v>
      </c>
      <c r="G7282" s="76"/>
      <c r="H7282" s="76" t="s">
        <v>1612</v>
      </c>
      <c r="I7282" s="76" t="s">
        <v>1611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285</v>
      </c>
      <c r="F7283" s="77">
        <v>42369</v>
      </c>
      <c r="G7283" s="76" t="s">
        <v>432</v>
      </c>
      <c r="H7283" s="76"/>
      <c r="I7283" s="76" t="s">
        <v>431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285</v>
      </c>
      <c r="F7284" s="77">
        <v>42429</v>
      </c>
      <c r="G7284" s="76" t="s">
        <v>427</v>
      </c>
      <c r="H7284" s="76"/>
      <c r="I7284" s="76" t="s">
        <v>394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296</v>
      </c>
      <c r="F7285" s="77">
        <v>42495</v>
      </c>
      <c r="G7285" s="76"/>
      <c r="H7285" s="76" t="s">
        <v>1612</v>
      </c>
      <c r="I7285" s="76" t="s">
        <v>1611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285</v>
      </c>
      <c r="F7286" s="77">
        <v>42551</v>
      </c>
      <c r="G7286" s="76" t="s">
        <v>418</v>
      </c>
      <c r="H7286" s="76"/>
      <c r="I7286" s="76" t="s">
        <v>417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285</v>
      </c>
      <c r="F7287" s="77">
        <v>42613</v>
      </c>
      <c r="G7287" s="76" t="s">
        <v>413</v>
      </c>
      <c r="H7287" s="76"/>
      <c r="I7287" s="76" t="s">
        <v>412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285</v>
      </c>
      <c r="F7288" s="77">
        <v>42667</v>
      </c>
      <c r="G7288" s="76" t="s">
        <v>1366</v>
      </c>
      <c r="H7288" s="76"/>
      <c r="I7288" s="76" t="s">
        <v>1610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285</v>
      </c>
      <c r="F7289" s="77">
        <v>42675</v>
      </c>
      <c r="G7289" s="76" t="s">
        <v>406</v>
      </c>
      <c r="H7289" s="76"/>
      <c r="I7289" s="76" t="s">
        <v>405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285</v>
      </c>
      <c r="F7290" s="77">
        <v>42704</v>
      </c>
      <c r="G7290" s="76" t="s">
        <v>807</v>
      </c>
      <c r="H7290" s="76"/>
      <c r="I7290" s="76" t="s">
        <v>806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285</v>
      </c>
      <c r="F7291" s="77">
        <v>42855</v>
      </c>
      <c r="G7291" s="76" t="s">
        <v>388</v>
      </c>
      <c r="H7291" s="76"/>
      <c r="I7291" s="76" t="s">
        <v>387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276</v>
      </c>
      <c r="F7292" s="77">
        <v>43012</v>
      </c>
      <c r="G7292" s="76" t="s">
        <v>1609</v>
      </c>
      <c r="H7292" s="76" t="s">
        <v>1608</v>
      </c>
      <c r="I7292" s="76" t="s">
        <v>1607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637</v>
      </c>
      <c r="F7293" s="77">
        <v>43465</v>
      </c>
      <c r="G7293" s="76"/>
      <c r="H7293" s="76"/>
      <c r="I7293" s="76" t="s">
        <v>1606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637</v>
      </c>
      <c r="F7294" s="77">
        <v>43465</v>
      </c>
      <c r="G7294" s="76"/>
      <c r="H7294" s="76"/>
      <c r="I7294" s="76" t="s">
        <v>1605</v>
      </c>
      <c r="J7294" s="78">
        <v>-11.3</v>
      </c>
    </row>
    <row r="7295" spans="1:10" x14ac:dyDescent="0.25">
      <c r="A7295" s="76"/>
      <c r="B7295" s="76"/>
      <c r="C7295" s="76" t="s">
        <v>1604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1603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285</v>
      </c>
      <c r="F7297" s="77">
        <v>40574</v>
      </c>
      <c r="G7297" s="76" t="s">
        <v>884</v>
      </c>
      <c r="H7297" s="76"/>
      <c r="I7297" s="76" t="s">
        <v>883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285</v>
      </c>
      <c r="F7298" s="77">
        <v>40574</v>
      </c>
      <c r="G7298" s="76" t="s">
        <v>539</v>
      </c>
      <c r="H7298" s="76"/>
      <c r="I7298" s="76" t="s">
        <v>538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285</v>
      </c>
      <c r="F7299" s="77">
        <v>40574</v>
      </c>
      <c r="G7299" s="76" t="s">
        <v>537</v>
      </c>
      <c r="H7299" s="76"/>
      <c r="I7299" s="76" t="s">
        <v>536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285</v>
      </c>
      <c r="F7300" s="77">
        <v>40724</v>
      </c>
      <c r="G7300" s="76" t="s">
        <v>533</v>
      </c>
      <c r="H7300" s="76"/>
      <c r="I7300" s="76" t="s">
        <v>532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285</v>
      </c>
      <c r="F7301" s="77">
        <v>40877</v>
      </c>
      <c r="G7301" s="76" t="s">
        <v>289</v>
      </c>
      <c r="H7301" s="76"/>
      <c r="I7301" s="76" t="s">
        <v>288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285</v>
      </c>
      <c r="F7302" s="77">
        <v>40939</v>
      </c>
      <c r="G7302" s="76" t="s">
        <v>525</v>
      </c>
      <c r="H7302" s="76"/>
      <c r="I7302" s="76" t="s">
        <v>524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285</v>
      </c>
      <c r="F7303" s="77">
        <v>40939</v>
      </c>
      <c r="G7303" s="76" t="s">
        <v>869</v>
      </c>
      <c r="H7303" s="76"/>
      <c r="I7303" s="76" t="s">
        <v>868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285</v>
      </c>
      <c r="F7304" s="77">
        <v>40968</v>
      </c>
      <c r="G7304" s="76" t="s">
        <v>523</v>
      </c>
      <c r="H7304" s="76"/>
      <c r="I7304" s="76" t="s">
        <v>522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285</v>
      </c>
      <c r="F7305" s="77">
        <v>40968</v>
      </c>
      <c r="G7305" s="76" t="s">
        <v>882</v>
      </c>
      <c r="H7305" s="76"/>
      <c r="I7305" s="76" t="s">
        <v>881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285</v>
      </c>
      <c r="F7306" s="77">
        <v>40999</v>
      </c>
      <c r="G7306" s="76" t="s">
        <v>521</v>
      </c>
      <c r="H7306" s="76"/>
      <c r="I7306" s="76" t="s">
        <v>520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285</v>
      </c>
      <c r="F7307" s="77">
        <v>40999</v>
      </c>
      <c r="G7307" s="76" t="s">
        <v>626</v>
      </c>
      <c r="H7307" s="76"/>
      <c r="I7307" s="76" t="s">
        <v>625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285</v>
      </c>
      <c r="F7308" s="77">
        <v>41060</v>
      </c>
      <c r="G7308" s="76" t="s">
        <v>515</v>
      </c>
      <c r="H7308" s="76"/>
      <c r="I7308" s="76" t="s">
        <v>514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285</v>
      </c>
      <c r="F7309" s="77">
        <v>41121</v>
      </c>
      <c r="G7309" s="76" t="s">
        <v>513</v>
      </c>
      <c r="H7309" s="76"/>
      <c r="I7309" s="76" t="s">
        <v>512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285</v>
      </c>
      <c r="F7310" s="77">
        <v>41121</v>
      </c>
      <c r="G7310" s="76" t="s">
        <v>1008</v>
      </c>
      <c r="H7310" s="76"/>
      <c r="I7310" s="76" t="s">
        <v>1007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285</v>
      </c>
      <c r="F7311" s="77">
        <v>41182</v>
      </c>
      <c r="G7311" s="76" t="s">
        <v>509</v>
      </c>
      <c r="H7311" s="76"/>
      <c r="I7311" s="76" t="s">
        <v>508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285</v>
      </c>
      <c r="F7312" s="77">
        <v>41243</v>
      </c>
      <c r="G7312" s="76" t="s">
        <v>1602</v>
      </c>
      <c r="H7312" s="76"/>
      <c r="I7312" s="76" t="s">
        <v>1601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285</v>
      </c>
      <c r="F7313" s="77">
        <v>41274</v>
      </c>
      <c r="G7313" s="76" t="s">
        <v>503</v>
      </c>
      <c r="H7313" s="76"/>
      <c r="I7313" s="76" t="s">
        <v>502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285</v>
      </c>
      <c r="F7314" s="77">
        <v>41305</v>
      </c>
      <c r="G7314" s="76" t="s">
        <v>501</v>
      </c>
      <c r="H7314" s="76"/>
      <c r="I7314" s="76" t="s">
        <v>500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285</v>
      </c>
      <c r="F7315" s="77">
        <v>41305</v>
      </c>
      <c r="G7315" s="76" t="s">
        <v>1521</v>
      </c>
      <c r="H7315" s="76"/>
      <c r="I7315" s="76" t="s">
        <v>1520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285</v>
      </c>
      <c r="F7316" s="77">
        <v>41333</v>
      </c>
      <c r="G7316" s="76" t="s">
        <v>499</v>
      </c>
      <c r="H7316" s="76"/>
      <c r="I7316" s="76" t="s">
        <v>498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285</v>
      </c>
      <c r="F7317" s="77">
        <v>41364</v>
      </c>
      <c r="G7317" s="76" t="s">
        <v>497</v>
      </c>
      <c r="H7317" s="76"/>
      <c r="I7317" s="76" t="s">
        <v>496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285</v>
      </c>
      <c r="F7318" s="77">
        <v>41517</v>
      </c>
      <c r="G7318" s="76" t="s">
        <v>489</v>
      </c>
      <c r="H7318" s="76"/>
      <c r="I7318" s="76" t="s">
        <v>488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285</v>
      </c>
      <c r="F7319" s="77">
        <v>41547</v>
      </c>
      <c r="G7319" s="76" t="s">
        <v>487</v>
      </c>
      <c r="H7319" s="76"/>
      <c r="I7319" s="76" t="s">
        <v>486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285</v>
      </c>
      <c r="F7320" s="77">
        <v>41578</v>
      </c>
      <c r="G7320" s="76" t="s">
        <v>1232</v>
      </c>
      <c r="H7320" s="76"/>
      <c r="I7320" s="76" t="s">
        <v>1231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285</v>
      </c>
      <c r="F7321" s="77">
        <v>41608</v>
      </c>
      <c r="G7321" s="76" t="s">
        <v>483</v>
      </c>
      <c r="H7321" s="76"/>
      <c r="I7321" s="76" t="s">
        <v>482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285</v>
      </c>
      <c r="F7322" s="77">
        <v>41608</v>
      </c>
      <c r="G7322" s="76" t="s">
        <v>819</v>
      </c>
      <c r="H7322" s="76"/>
      <c r="I7322" s="76" t="s">
        <v>818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285</v>
      </c>
      <c r="F7323" s="77">
        <v>41639</v>
      </c>
      <c r="G7323" s="76" t="s">
        <v>756</v>
      </c>
      <c r="H7323" s="76"/>
      <c r="I7323" s="76" t="s">
        <v>755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285</v>
      </c>
      <c r="F7324" s="77">
        <v>41639</v>
      </c>
      <c r="G7324" s="76" t="s">
        <v>1600</v>
      </c>
      <c r="H7324" s="76"/>
      <c r="I7324" s="76" t="s">
        <v>1599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285</v>
      </c>
      <c r="F7325" s="77">
        <v>41649</v>
      </c>
      <c r="G7325" s="76" t="s">
        <v>1598</v>
      </c>
      <c r="H7325" s="76"/>
      <c r="I7325" s="76" t="s">
        <v>1597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285</v>
      </c>
      <c r="F7326" s="77">
        <v>41670</v>
      </c>
      <c r="G7326" s="76" t="s">
        <v>587</v>
      </c>
      <c r="H7326" s="76"/>
      <c r="I7326" s="76" t="s">
        <v>586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285</v>
      </c>
      <c r="F7327" s="77">
        <v>41689</v>
      </c>
      <c r="G7327" s="76" t="s">
        <v>1596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285</v>
      </c>
      <c r="F7328" s="77">
        <v>41790</v>
      </c>
      <c r="G7328" s="76" t="s">
        <v>570</v>
      </c>
      <c r="H7328" s="76"/>
      <c r="I7328" s="76" t="s">
        <v>569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637</v>
      </c>
      <c r="F7329" s="77">
        <v>41837</v>
      </c>
      <c r="G7329" s="76"/>
      <c r="H7329" s="76"/>
      <c r="I7329" s="76" t="s">
        <v>1595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285</v>
      </c>
      <c r="F7330" s="77">
        <v>41943</v>
      </c>
      <c r="G7330" s="76" t="s">
        <v>465</v>
      </c>
      <c r="H7330" s="76"/>
      <c r="I7330" s="76" t="s">
        <v>464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285</v>
      </c>
      <c r="F7331" s="77">
        <v>42035</v>
      </c>
      <c r="G7331" s="76" t="s">
        <v>754</v>
      </c>
      <c r="H7331" s="76"/>
      <c r="I7331" s="76" t="s">
        <v>753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285</v>
      </c>
      <c r="F7332" s="77">
        <v>42094</v>
      </c>
      <c r="G7332" s="76" t="s">
        <v>452</v>
      </c>
      <c r="H7332" s="76"/>
      <c r="I7332" s="76" t="s">
        <v>451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285</v>
      </c>
      <c r="F7333" s="77">
        <v>42185</v>
      </c>
      <c r="G7333" s="76" t="s">
        <v>443</v>
      </c>
      <c r="H7333" s="76"/>
      <c r="I7333" s="76" t="s">
        <v>442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296</v>
      </c>
      <c r="F7334" s="77">
        <v>42255</v>
      </c>
      <c r="G7334" s="76"/>
      <c r="H7334" s="76" t="s">
        <v>1587</v>
      </c>
      <c r="I7334" s="76" t="s">
        <v>1586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296</v>
      </c>
      <c r="F7335" s="77">
        <v>42293</v>
      </c>
      <c r="G7335" s="76" t="s">
        <v>610</v>
      </c>
      <c r="H7335" s="76" t="s">
        <v>1594</v>
      </c>
      <c r="I7335" s="76" t="s">
        <v>1593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285</v>
      </c>
      <c r="F7336" s="77">
        <v>42308</v>
      </c>
      <c r="G7336" s="76" t="s">
        <v>436</v>
      </c>
      <c r="H7336" s="76"/>
      <c r="I7336" s="76" t="s">
        <v>435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285</v>
      </c>
      <c r="F7337" s="77">
        <v>42338</v>
      </c>
      <c r="G7337" s="76" t="s">
        <v>434</v>
      </c>
      <c r="H7337" s="76"/>
      <c r="I7337" s="76" t="s">
        <v>433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285</v>
      </c>
      <c r="F7338" s="77">
        <v>42369</v>
      </c>
      <c r="G7338" s="76" t="s">
        <v>1592</v>
      </c>
      <c r="H7338" s="76"/>
      <c r="I7338" s="76" t="s">
        <v>1591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637</v>
      </c>
      <c r="F7339" s="77">
        <v>42376</v>
      </c>
      <c r="G7339" s="76"/>
      <c r="H7339" s="76" t="s">
        <v>1590</v>
      </c>
      <c r="I7339" s="76" t="s">
        <v>857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637</v>
      </c>
      <c r="F7340" s="77">
        <v>42376</v>
      </c>
      <c r="G7340" s="76"/>
      <c r="H7340" s="76"/>
      <c r="I7340" s="76" t="s">
        <v>681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285</v>
      </c>
      <c r="F7341" s="77">
        <v>42460</v>
      </c>
      <c r="G7341" s="76" t="s">
        <v>426</v>
      </c>
      <c r="H7341" s="76"/>
      <c r="I7341" s="76" t="s">
        <v>425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285</v>
      </c>
      <c r="F7342" s="77">
        <v>42641</v>
      </c>
      <c r="G7342" s="76" t="s">
        <v>1589</v>
      </c>
      <c r="H7342" s="76" t="s">
        <v>347</v>
      </c>
      <c r="I7342" s="76" t="s">
        <v>1588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285</v>
      </c>
      <c r="F7343" s="77">
        <v>42675</v>
      </c>
      <c r="G7343" s="76" t="s">
        <v>406</v>
      </c>
      <c r="H7343" s="76"/>
      <c r="I7343" s="76" t="s">
        <v>405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296</v>
      </c>
      <c r="F7344" s="77">
        <v>42695</v>
      </c>
      <c r="G7344" s="76"/>
      <c r="H7344" s="76" t="s">
        <v>1587</v>
      </c>
      <c r="I7344" s="76" t="s">
        <v>1586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285</v>
      </c>
      <c r="F7345" s="77">
        <v>42735</v>
      </c>
      <c r="G7345" s="76" t="s">
        <v>402</v>
      </c>
      <c r="H7345" s="76"/>
      <c r="I7345" s="76" t="s">
        <v>401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285</v>
      </c>
      <c r="F7346" s="77">
        <v>42766</v>
      </c>
      <c r="G7346" s="76" t="s">
        <v>398</v>
      </c>
      <c r="H7346" s="76"/>
      <c r="I7346" s="76" t="s">
        <v>397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285</v>
      </c>
      <c r="F7347" s="77">
        <v>42825</v>
      </c>
      <c r="G7347" s="76" t="s">
        <v>391</v>
      </c>
      <c r="H7347" s="76"/>
      <c r="I7347" s="76" t="s">
        <v>390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285</v>
      </c>
      <c r="F7348" s="77">
        <v>42855</v>
      </c>
      <c r="G7348" s="76" t="s">
        <v>388</v>
      </c>
      <c r="H7348" s="76"/>
      <c r="I7348" s="76" t="s">
        <v>387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285</v>
      </c>
      <c r="F7349" s="77">
        <v>42886</v>
      </c>
      <c r="G7349" s="76" t="s">
        <v>680</v>
      </c>
      <c r="H7349" s="76"/>
      <c r="I7349" s="76" t="s">
        <v>679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276</v>
      </c>
      <c r="F7350" s="77">
        <v>42919</v>
      </c>
      <c r="G7350" s="76" t="s">
        <v>1585</v>
      </c>
      <c r="H7350" s="76" t="s">
        <v>1584</v>
      </c>
      <c r="I7350" s="76" t="s">
        <v>1583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337</v>
      </c>
      <c r="F7351" s="77">
        <v>43006</v>
      </c>
      <c r="G7351" s="76" t="s">
        <v>1582</v>
      </c>
      <c r="H7351" s="76" t="s">
        <v>1581</v>
      </c>
      <c r="I7351" s="76" t="s">
        <v>1580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276</v>
      </c>
      <c r="F7352" s="77">
        <v>43011</v>
      </c>
      <c r="G7352" s="76" t="s">
        <v>1578</v>
      </c>
      <c r="H7352" s="76" t="s">
        <v>1577</v>
      </c>
      <c r="I7352" s="76" t="s">
        <v>1579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276</v>
      </c>
      <c r="F7353" s="77">
        <v>43011</v>
      </c>
      <c r="G7353" s="76" t="s">
        <v>1578</v>
      </c>
      <c r="H7353" s="76" t="s">
        <v>1577</v>
      </c>
      <c r="I7353" s="76" t="s">
        <v>915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276</v>
      </c>
      <c r="F7354" s="77">
        <v>43026</v>
      </c>
      <c r="G7354" s="76" t="s">
        <v>1574</v>
      </c>
      <c r="H7354" s="76" t="s">
        <v>1572</v>
      </c>
      <c r="I7354" s="76" t="s">
        <v>1576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276</v>
      </c>
      <c r="F7355" s="77">
        <v>43026</v>
      </c>
      <c r="G7355" s="76" t="s">
        <v>1573</v>
      </c>
      <c r="H7355" s="76" t="s">
        <v>1572</v>
      </c>
      <c r="I7355" s="76" t="s">
        <v>1575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276</v>
      </c>
      <c r="F7356" s="77">
        <v>43026</v>
      </c>
      <c r="G7356" s="76" t="s">
        <v>1574</v>
      </c>
      <c r="H7356" s="76" t="s">
        <v>1572</v>
      </c>
      <c r="I7356" s="76" t="s">
        <v>320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276</v>
      </c>
      <c r="F7357" s="77">
        <v>43026</v>
      </c>
      <c r="G7357" s="76" t="s">
        <v>1573</v>
      </c>
      <c r="H7357" s="76" t="s">
        <v>1572</v>
      </c>
      <c r="I7357" s="76" t="s">
        <v>320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637</v>
      </c>
      <c r="F7358" s="77">
        <v>43039</v>
      </c>
      <c r="G7358" s="76"/>
      <c r="H7358" s="76"/>
      <c r="I7358" s="76" t="s">
        <v>1571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276</v>
      </c>
      <c r="F7359" s="77">
        <v>43326</v>
      </c>
      <c r="G7359" s="76" t="s">
        <v>1570</v>
      </c>
      <c r="H7359" s="76" t="s">
        <v>1569</v>
      </c>
      <c r="I7359" s="76" t="s">
        <v>1568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276</v>
      </c>
      <c r="F7360" s="77">
        <v>43367</v>
      </c>
      <c r="G7360" s="76" t="s">
        <v>1567</v>
      </c>
      <c r="H7360" s="76" t="s">
        <v>1566</v>
      </c>
      <c r="I7360" s="76" t="s">
        <v>1565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276</v>
      </c>
      <c r="F7361" s="77">
        <v>43404</v>
      </c>
      <c r="G7361" s="76" t="s">
        <v>1564</v>
      </c>
      <c r="H7361" s="76" t="s">
        <v>1555</v>
      </c>
      <c r="I7361" s="76" t="s">
        <v>1563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276</v>
      </c>
      <c r="F7362" s="77">
        <v>43419</v>
      </c>
      <c r="G7362" s="76" t="s">
        <v>1562</v>
      </c>
      <c r="H7362" s="76" t="s">
        <v>1552</v>
      </c>
      <c r="I7362" s="76" t="s">
        <v>1551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276</v>
      </c>
      <c r="F7363" s="77">
        <v>43420</v>
      </c>
      <c r="G7363" s="76" t="s">
        <v>1561</v>
      </c>
      <c r="H7363" s="76" t="s">
        <v>1560</v>
      </c>
      <c r="I7363" s="76" t="s">
        <v>1559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276</v>
      </c>
      <c r="F7364" s="77">
        <v>43420</v>
      </c>
      <c r="G7364" s="76" t="s">
        <v>1558</v>
      </c>
      <c r="H7364" s="76" t="s">
        <v>1025</v>
      </c>
      <c r="I7364" s="76" t="s">
        <v>1557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276</v>
      </c>
      <c r="F7365" s="77">
        <v>43455</v>
      </c>
      <c r="G7365" s="76" t="s">
        <v>1556</v>
      </c>
      <c r="H7365" s="76" t="s">
        <v>1555</v>
      </c>
      <c r="I7365" s="76" t="s">
        <v>1554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276</v>
      </c>
      <c r="F7366" s="77">
        <v>43616</v>
      </c>
      <c r="G7366" s="76" t="s">
        <v>1553</v>
      </c>
      <c r="H7366" s="76" t="s">
        <v>1552</v>
      </c>
      <c r="I7366" s="76" t="s">
        <v>1551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276</v>
      </c>
      <c r="F7367" s="77">
        <v>43755</v>
      </c>
      <c r="G7367" s="76" t="s">
        <v>1550</v>
      </c>
      <c r="H7367" s="76" t="s">
        <v>1525</v>
      </c>
      <c r="I7367" s="76" t="s">
        <v>1529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276</v>
      </c>
      <c r="F7368" s="77">
        <v>43755</v>
      </c>
      <c r="G7368" s="76" t="s">
        <v>1549</v>
      </c>
      <c r="H7368" s="76" t="s">
        <v>1547</v>
      </c>
      <c r="I7368" s="76" t="s">
        <v>1546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276</v>
      </c>
      <c r="F7369" s="77">
        <v>43755</v>
      </c>
      <c r="G7369" s="76" t="s">
        <v>1548</v>
      </c>
      <c r="H7369" s="76" t="s">
        <v>1547</v>
      </c>
      <c r="I7369" s="76" t="s">
        <v>1546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276</v>
      </c>
      <c r="F7370" s="77">
        <v>43757</v>
      </c>
      <c r="G7370" s="76" t="s">
        <v>1545</v>
      </c>
      <c r="H7370" s="76" t="s">
        <v>1544</v>
      </c>
      <c r="I7370" s="76" t="s">
        <v>1543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276</v>
      </c>
      <c r="F7371" s="77">
        <v>43766</v>
      </c>
      <c r="G7371" s="76" t="s">
        <v>1542</v>
      </c>
      <c r="H7371" s="76" t="s">
        <v>1541</v>
      </c>
      <c r="I7371" s="76" t="s">
        <v>1540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276</v>
      </c>
      <c r="F7372" s="77">
        <v>43770</v>
      </c>
      <c r="G7372" s="76" t="s">
        <v>1539</v>
      </c>
      <c r="H7372" s="76" t="s">
        <v>1538</v>
      </c>
      <c r="I7372" s="76" t="s">
        <v>1537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276</v>
      </c>
      <c r="F7373" s="77">
        <v>43774</v>
      </c>
      <c r="G7373" s="76" t="s">
        <v>1536</v>
      </c>
      <c r="H7373" s="76" t="s">
        <v>1535</v>
      </c>
      <c r="I7373" s="76" t="s">
        <v>1534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276</v>
      </c>
      <c r="F7374" s="77">
        <v>43775</v>
      </c>
      <c r="G7374" s="76" t="s">
        <v>1533</v>
      </c>
      <c r="H7374" s="76" t="s">
        <v>1532</v>
      </c>
      <c r="I7374" s="76" t="s">
        <v>1531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276</v>
      </c>
      <c r="F7375" s="77">
        <v>43876</v>
      </c>
      <c r="G7375" s="76" t="s">
        <v>1530</v>
      </c>
      <c r="H7375" s="76" t="s">
        <v>1525</v>
      </c>
      <c r="I7375" s="76" t="s">
        <v>1529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285</v>
      </c>
      <c r="F7376" s="77">
        <v>43891</v>
      </c>
      <c r="G7376" s="76" t="s">
        <v>1528</v>
      </c>
      <c r="H7376" s="76"/>
      <c r="I7376" s="76" t="s">
        <v>1527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276</v>
      </c>
      <c r="F7377" s="77">
        <v>43900</v>
      </c>
      <c r="G7377" s="76" t="s">
        <v>1526</v>
      </c>
      <c r="H7377" s="76" t="s">
        <v>1525</v>
      </c>
      <c r="I7377" s="76" t="s">
        <v>1524</v>
      </c>
      <c r="J7377" s="78">
        <v>-10.24</v>
      </c>
    </row>
    <row r="7378" spans="1:10" x14ac:dyDescent="0.25">
      <c r="A7378" s="76"/>
      <c r="B7378" s="76"/>
      <c r="C7378" s="76" t="s">
        <v>1523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1522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285</v>
      </c>
      <c r="F7380" s="77">
        <v>40877</v>
      </c>
      <c r="G7380" s="76" t="s">
        <v>289</v>
      </c>
      <c r="H7380" s="76"/>
      <c r="I7380" s="76" t="s">
        <v>288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285</v>
      </c>
      <c r="F7381" s="77">
        <v>41152</v>
      </c>
      <c r="G7381" s="76" t="s">
        <v>511</v>
      </c>
      <c r="H7381" s="76"/>
      <c r="I7381" s="76" t="s">
        <v>510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285</v>
      </c>
      <c r="F7382" s="77">
        <v>41243</v>
      </c>
      <c r="G7382" s="76" t="s">
        <v>505</v>
      </c>
      <c r="H7382" s="76"/>
      <c r="I7382" s="76" t="s">
        <v>504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285</v>
      </c>
      <c r="F7383" s="77">
        <v>41274</v>
      </c>
      <c r="G7383" s="76" t="s">
        <v>503</v>
      </c>
      <c r="H7383" s="76"/>
      <c r="I7383" s="76" t="s">
        <v>502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285</v>
      </c>
      <c r="F7384" s="77">
        <v>41305</v>
      </c>
      <c r="G7384" s="76" t="s">
        <v>1521</v>
      </c>
      <c r="H7384" s="76"/>
      <c r="I7384" s="76" t="s">
        <v>1520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285</v>
      </c>
      <c r="F7385" s="77">
        <v>41333</v>
      </c>
      <c r="G7385" s="76" t="s">
        <v>499</v>
      </c>
      <c r="H7385" s="76"/>
      <c r="I7385" s="76" t="s">
        <v>498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285</v>
      </c>
      <c r="F7386" s="77">
        <v>41333</v>
      </c>
      <c r="G7386" s="76" t="s">
        <v>1519</v>
      </c>
      <c r="H7386" s="76"/>
      <c r="I7386" s="76" t="s">
        <v>1518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285</v>
      </c>
      <c r="F7387" s="77">
        <v>41425</v>
      </c>
      <c r="G7387" s="76" t="s">
        <v>493</v>
      </c>
      <c r="H7387" s="76"/>
      <c r="I7387" s="76" t="s">
        <v>492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285</v>
      </c>
      <c r="F7388" s="77">
        <v>41517</v>
      </c>
      <c r="G7388" s="76" t="s">
        <v>489</v>
      </c>
      <c r="H7388" s="76"/>
      <c r="I7388" s="76" t="s">
        <v>488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285</v>
      </c>
      <c r="F7389" s="77">
        <v>41517</v>
      </c>
      <c r="G7389" s="76" t="s">
        <v>825</v>
      </c>
      <c r="H7389" s="76"/>
      <c r="I7389" s="76" t="s">
        <v>824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285</v>
      </c>
      <c r="F7390" s="77">
        <v>41547</v>
      </c>
      <c r="G7390" s="76" t="s">
        <v>487</v>
      </c>
      <c r="H7390" s="76"/>
      <c r="I7390" s="76" t="s">
        <v>486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285</v>
      </c>
      <c r="F7391" s="77">
        <v>41547</v>
      </c>
      <c r="G7391" s="76" t="s">
        <v>589</v>
      </c>
      <c r="H7391" s="76"/>
      <c r="I7391" s="76" t="s">
        <v>588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285</v>
      </c>
      <c r="F7392" s="77">
        <v>41578</v>
      </c>
      <c r="G7392" s="76" t="s">
        <v>485</v>
      </c>
      <c r="H7392" s="76"/>
      <c r="I7392" s="76" t="s">
        <v>484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285</v>
      </c>
      <c r="F7393" s="77">
        <v>41608</v>
      </c>
      <c r="G7393" s="76" t="s">
        <v>483</v>
      </c>
      <c r="H7393" s="76"/>
      <c r="I7393" s="76" t="s">
        <v>482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285</v>
      </c>
      <c r="F7394" s="77">
        <v>41639</v>
      </c>
      <c r="G7394" s="76" t="s">
        <v>756</v>
      </c>
      <c r="H7394" s="76"/>
      <c r="I7394" s="76" t="s">
        <v>755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285</v>
      </c>
      <c r="F7395" s="77">
        <v>41759</v>
      </c>
      <c r="G7395" s="76" t="s">
        <v>471</v>
      </c>
      <c r="H7395" s="76"/>
      <c r="I7395" s="76" t="s">
        <v>470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285</v>
      </c>
      <c r="F7396" s="77">
        <v>41790</v>
      </c>
      <c r="G7396" s="76" t="s">
        <v>570</v>
      </c>
      <c r="H7396" s="76"/>
      <c r="I7396" s="76" t="s">
        <v>569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285</v>
      </c>
      <c r="F7397" s="77">
        <v>41882</v>
      </c>
      <c r="G7397" s="76" t="s">
        <v>467</v>
      </c>
      <c r="H7397" s="76"/>
      <c r="I7397" s="76" t="s">
        <v>466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285</v>
      </c>
      <c r="F7398" s="77">
        <v>41882</v>
      </c>
      <c r="G7398" s="76" t="s">
        <v>467</v>
      </c>
      <c r="H7398" s="76"/>
      <c r="I7398" s="76" t="s">
        <v>466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285</v>
      </c>
      <c r="F7399" s="77">
        <v>41943</v>
      </c>
      <c r="G7399" s="76" t="s">
        <v>465</v>
      </c>
      <c r="H7399" s="76"/>
      <c r="I7399" s="76" t="s">
        <v>464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285</v>
      </c>
      <c r="F7400" s="77">
        <v>41973</v>
      </c>
      <c r="G7400" s="76" t="s">
        <v>462</v>
      </c>
      <c r="H7400" s="76"/>
      <c r="I7400" s="76" t="s">
        <v>461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285</v>
      </c>
      <c r="F7401" s="77">
        <v>42004</v>
      </c>
      <c r="G7401" s="76" t="s">
        <v>460</v>
      </c>
      <c r="H7401" s="76"/>
      <c r="I7401" s="76" t="s">
        <v>459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285</v>
      </c>
      <c r="F7402" s="77">
        <v>42094</v>
      </c>
      <c r="G7402" s="76" t="s">
        <v>452</v>
      </c>
      <c r="H7402" s="76"/>
      <c r="I7402" s="76" t="s">
        <v>451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285</v>
      </c>
      <c r="F7403" s="77">
        <v>42185</v>
      </c>
      <c r="G7403" s="76" t="s">
        <v>443</v>
      </c>
      <c r="H7403" s="76"/>
      <c r="I7403" s="76" t="s">
        <v>442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285</v>
      </c>
      <c r="F7404" s="77">
        <v>42216</v>
      </c>
      <c r="G7404" s="76" t="s">
        <v>927</v>
      </c>
      <c r="H7404" s="76"/>
      <c r="I7404" s="76" t="s">
        <v>926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285</v>
      </c>
      <c r="F7405" s="77">
        <v>42247</v>
      </c>
      <c r="G7405" s="76" t="s">
        <v>440</v>
      </c>
      <c r="H7405" s="76"/>
      <c r="I7405" s="76" t="s">
        <v>439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285</v>
      </c>
      <c r="F7406" s="77">
        <v>42308</v>
      </c>
      <c r="G7406" s="76" t="s">
        <v>436</v>
      </c>
      <c r="H7406" s="76"/>
      <c r="I7406" s="76" t="s">
        <v>435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285</v>
      </c>
      <c r="F7407" s="77">
        <v>42338</v>
      </c>
      <c r="G7407" s="76" t="s">
        <v>434</v>
      </c>
      <c r="H7407" s="76"/>
      <c r="I7407" s="76" t="s">
        <v>433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637</v>
      </c>
      <c r="F7408" s="77">
        <v>42352</v>
      </c>
      <c r="G7408" s="76"/>
      <c r="H7408" s="76" t="s">
        <v>1517</v>
      </c>
      <c r="I7408" s="76" t="s">
        <v>1516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637</v>
      </c>
      <c r="F7409" s="77">
        <v>42352</v>
      </c>
      <c r="G7409" s="76"/>
      <c r="H7409" s="76"/>
      <c r="I7409" s="76" t="s">
        <v>681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285</v>
      </c>
      <c r="F7410" s="77">
        <v>42369</v>
      </c>
      <c r="G7410" s="76" t="s">
        <v>432</v>
      </c>
      <c r="H7410" s="76"/>
      <c r="I7410" s="76" t="s">
        <v>431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637</v>
      </c>
      <c r="F7411" s="77">
        <v>42397</v>
      </c>
      <c r="G7411" s="76"/>
      <c r="H7411" s="76" t="s">
        <v>1514</v>
      </c>
      <c r="I7411" s="76" t="s">
        <v>857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637</v>
      </c>
      <c r="F7412" s="77">
        <v>42397</v>
      </c>
      <c r="G7412" s="76"/>
      <c r="H7412" s="76"/>
      <c r="I7412" s="76" t="s">
        <v>857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285</v>
      </c>
      <c r="F7413" s="77">
        <v>42460</v>
      </c>
      <c r="G7413" s="76" t="s">
        <v>426</v>
      </c>
      <c r="H7413" s="76"/>
      <c r="I7413" s="76" t="s">
        <v>425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285</v>
      </c>
      <c r="F7414" s="77">
        <v>42490</v>
      </c>
      <c r="G7414" s="76" t="s">
        <v>423</v>
      </c>
      <c r="H7414" s="76"/>
      <c r="I7414" s="76" t="s">
        <v>422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285</v>
      </c>
      <c r="F7415" s="77">
        <v>42521</v>
      </c>
      <c r="G7415" s="76" t="s">
        <v>420</v>
      </c>
      <c r="H7415" s="76"/>
      <c r="I7415" s="76" t="s">
        <v>419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285</v>
      </c>
      <c r="F7416" s="77">
        <v>42551</v>
      </c>
      <c r="G7416" s="76" t="s">
        <v>418</v>
      </c>
      <c r="H7416" s="76"/>
      <c r="I7416" s="76" t="s">
        <v>417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285</v>
      </c>
      <c r="F7417" s="77">
        <v>42582</v>
      </c>
      <c r="G7417" s="76" t="s">
        <v>415</v>
      </c>
      <c r="H7417" s="76"/>
      <c r="I7417" s="76" t="s">
        <v>414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285</v>
      </c>
      <c r="F7418" s="77">
        <v>42613</v>
      </c>
      <c r="G7418" s="76" t="s">
        <v>413</v>
      </c>
      <c r="H7418" s="76"/>
      <c r="I7418" s="76" t="s">
        <v>412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285</v>
      </c>
      <c r="F7419" s="77">
        <v>42643</v>
      </c>
      <c r="G7419" s="76" t="s">
        <v>409</v>
      </c>
      <c r="H7419" s="76"/>
      <c r="I7419" s="76" t="s">
        <v>408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285</v>
      </c>
      <c r="F7420" s="77">
        <v>42675</v>
      </c>
      <c r="G7420" s="76" t="s">
        <v>406</v>
      </c>
      <c r="H7420" s="76"/>
      <c r="I7420" s="76" t="s">
        <v>405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285</v>
      </c>
      <c r="F7421" s="77">
        <v>42704</v>
      </c>
      <c r="G7421" s="76" t="s">
        <v>807</v>
      </c>
      <c r="H7421" s="76"/>
      <c r="I7421" s="76" t="s">
        <v>806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285</v>
      </c>
      <c r="F7422" s="77">
        <v>42735</v>
      </c>
      <c r="G7422" s="76" t="s">
        <v>402</v>
      </c>
      <c r="H7422" s="76"/>
      <c r="I7422" s="76" t="s">
        <v>401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285</v>
      </c>
      <c r="F7423" s="77">
        <v>42735</v>
      </c>
      <c r="G7423" s="76" t="s">
        <v>400</v>
      </c>
      <c r="H7423" s="76"/>
      <c r="I7423" s="76" t="s">
        <v>1515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637</v>
      </c>
      <c r="F7424" s="77">
        <v>42762</v>
      </c>
      <c r="G7424" s="76"/>
      <c r="H7424" s="76" t="s">
        <v>1514</v>
      </c>
      <c r="I7424" s="76" t="s">
        <v>1513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637</v>
      </c>
      <c r="F7425" s="77">
        <v>42762</v>
      </c>
      <c r="G7425" s="76"/>
      <c r="H7425" s="76"/>
      <c r="I7425" s="76" t="s">
        <v>681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285</v>
      </c>
      <c r="F7426" s="77">
        <v>42765</v>
      </c>
      <c r="G7426" s="76" t="s">
        <v>1512</v>
      </c>
      <c r="H7426" s="76" t="s">
        <v>1490</v>
      </c>
      <c r="I7426" s="76" t="s">
        <v>1511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285</v>
      </c>
      <c r="F7427" s="77">
        <v>42794</v>
      </c>
      <c r="G7427" s="76" t="s">
        <v>395</v>
      </c>
      <c r="H7427" s="76"/>
      <c r="I7427" s="76" t="s">
        <v>394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285</v>
      </c>
      <c r="F7428" s="77">
        <v>42855</v>
      </c>
      <c r="G7428" s="76" t="s">
        <v>388</v>
      </c>
      <c r="H7428" s="76"/>
      <c r="I7428" s="76" t="s">
        <v>387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337</v>
      </c>
      <c r="F7429" s="77">
        <v>43082</v>
      </c>
      <c r="G7429" s="76" t="s">
        <v>1510</v>
      </c>
      <c r="H7429" s="76" t="s">
        <v>1490</v>
      </c>
      <c r="I7429" s="76" t="s">
        <v>1509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276</v>
      </c>
      <c r="F7430" s="77">
        <v>43216</v>
      </c>
      <c r="G7430" s="76" t="s">
        <v>1508</v>
      </c>
      <c r="H7430" s="76" t="s">
        <v>1497</v>
      </c>
      <c r="I7430" s="76" t="s">
        <v>1507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276</v>
      </c>
      <c r="F7431" s="77">
        <v>43312</v>
      </c>
      <c r="G7431" s="76" t="s">
        <v>1506</v>
      </c>
      <c r="H7431" s="76" t="s">
        <v>1497</v>
      </c>
      <c r="I7431" s="76" t="s">
        <v>1505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276</v>
      </c>
      <c r="F7432" s="77">
        <v>43388</v>
      </c>
      <c r="G7432" s="76" t="s">
        <v>1504</v>
      </c>
      <c r="H7432" s="76" t="s">
        <v>1455</v>
      </c>
      <c r="I7432" s="76" t="s">
        <v>1503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276</v>
      </c>
      <c r="F7433" s="77">
        <v>43402</v>
      </c>
      <c r="G7433" s="76" t="s">
        <v>1502</v>
      </c>
      <c r="H7433" s="76" t="s">
        <v>1497</v>
      </c>
      <c r="I7433" s="76" t="s">
        <v>1501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276</v>
      </c>
      <c r="F7434" s="77">
        <v>43402</v>
      </c>
      <c r="G7434" s="76" t="s">
        <v>1500</v>
      </c>
      <c r="H7434" s="76" t="s">
        <v>1497</v>
      </c>
      <c r="I7434" s="76" t="s">
        <v>1499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276</v>
      </c>
      <c r="F7435" s="77">
        <v>43402</v>
      </c>
      <c r="G7435" s="76" t="s">
        <v>1498</v>
      </c>
      <c r="H7435" s="76" t="s">
        <v>1497</v>
      </c>
      <c r="I7435" s="76" t="s">
        <v>1496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276</v>
      </c>
      <c r="F7436" s="77">
        <v>43402</v>
      </c>
      <c r="G7436" s="76" t="s">
        <v>1495</v>
      </c>
      <c r="H7436" s="76" t="s">
        <v>1455</v>
      </c>
      <c r="I7436" s="76" t="s">
        <v>1494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276</v>
      </c>
      <c r="F7437" s="77">
        <v>43405</v>
      </c>
      <c r="G7437" s="76" t="s">
        <v>1493</v>
      </c>
      <c r="H7437" s="76" t="s">
        <v>1455</v>
      </c>
      <c r="I7437" s="76" t="s">
        <v>1492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337</v>
      </c>
      <c r="F7438" s="77">
        <v>43473</v>
      </c>
      <c r="G7438" s="76" t="s">
        <v>1491</v>
      </c>
      <c r="H7438" s="76" t="s">
        <v>1490</v>
      </c>
      <c r="I7438" s="76" t="s">
        <v>1489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276</v>
      </c>
      <c r="F7439" s="77">
        <v>43552</v>
      </c>
      <c r="G7439" s="76" t="s">
        <v>1488</v>
      </c>
      <c r="H7439" s="76" t="s">
        <v>1455</v>
      </c>
      <c r="I7439" s="76" t="s">
        <v>1487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285</v>
      </c>
      <c r="F7440" s="77">
        <v>43556</v>
      </c>
      <c r="G7440" s="76" t="s">
        <v>1486</v>
      </c>
      <c r="H7440" s="76"/>
      <c r="I7440" s="76" t="s">
        <v>1485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276</v>
      </c>
      <c r="F7441" s="77">
        <v>43677</v>
      </c>
      <c r="G7441" s="76" t="s">
        <v>1484</v>
      </c>
      <c r="H7441" s="76" t="s">
        <v>1473</v>
      </c>
      <c r="I7441" s="76" t="s">
        <v>1483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276</v>
      </c>
      <c r="F7442" s="77">
        <v>43677</v>
      </c>
      <c r="G7442" s="76" t="s">
        <v>1482</v>
      </c>
      <c r="H7442" s="76" t="s">
        <v>1473</v>
      </c>
      <c r="I7442" s="76" t="s">
        <v>1481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276</v>
      </c>
      <c r="F7443" s="77">
        <v>43677</v>
      </c>
      <c r="G7443" s="76" t="s">
        <v>1480</v>
      </c>
      <c r="H7443" s="76" t="s">
        <v>1473</v>
      </c>
      <c r="I7443" s="76" t="s">
        <v>1479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276</v>
      </c>
      <c r="F7444" s="77">
        <v>43677</v>
      </c>
      <c r="G7444" s="76" t="s">
        <v>1478</v>
      </c>
      <c r="H7444" s="76" t="s">
        <v>1473</v>
      </c>
      <c r="I7444" s="76" t="s">
        <v>1477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276</v>
      </c>
      <c r="F7445" s="77">
        <v>43677</v>
      </c>
      <c r="G7445" s="76" t="s">
        <v>1476</v>
      </c>
      <c r="H7445" s="76" t="s">
        <v>1473</v>
      </c>
      <c r="I7445" s="76" t="s">
        <v>1475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276</v>
      </c>
      <c r="F7446" s="77">
        <v>43677</v>
      </c>
      <c r="G7446" s="76" t="s">
        <v>1474</v>
      </c>
      <c r="H7446" s="76" t="s">
        <v>1473</v>
      </c>
      <c r="I7446" s="76" t="s">
        <v>1472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285</v>
      </c>
      <c r="F7447" s="77">
        <v>43692</v>
      </c>
      <c r="G7447" s="76" t="s">
        <v>1471</v>
      </c>
      <c r="H7447" s="76"/>
      <c r="I7447" s="76" t="s">
        <v>1470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276</v>
      </c>
      <c r="F7448" s="77">
        <v>43708</v>
      </c>
      <c r="G7448" s="76" t="s">
        <v>1469</v>
      </c>
      <c r="H7448" s="76" t="s">
        <v>1455</v>
      </c>
      <c r="I7448" s="76" t="s">
        <v>1468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276</v>
      </c>
      <c r="F7449" s="77">
        <v>43708</v>
      </c>
      <c r="G7449" s="76" t="s">
        <v>1467</v>
      </c>
      <c r="H7449" s="76" t="s">
        <v>1455</v>
      </c>
      <c r="I7449" s="76" t="s">
        <v>1466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276</v>
      </c>
      <c r="F7450" s="77">
        <v>43708</v>
      </c>
      <c r="G7450" s="76" t="s">
        <v>1465</v>
      </c>
      <c r="H7450" s="76" t="s">
        <v>1455</v>
      </c>
      <c r="I7450" s="76" t="s">
        <v>1464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276</v>
      </c>
      <c r="F7451" s="77">
        <v>43708</v>
      </c>
      <c r="G7451" s="76" t="s">
        <v>1463</v>
      </c>
      <c r="H7451" s="76" t="s">
        <v>1455</v>
      </c>
      <c r="I7451" s="76" t="s">
        <v>1462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276</v>
      </c>
      <c r="F7452" s="77">
        <v>43741</v>
      </c>
      <c r="G7452" s="76" t="s">
        <v>1461</v>
      </c>
      <c r="H7452" s="76" t="s">
        <v>1455</v>
      </c>
      <c r="I7452" s="76" t="s">
        <v>1457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276</v>
      </c>
      <c r="F7453" s="77">
        <v>43741</v>
      </c>
      <c r="G7453" s="76" t="s">
        <v>1460</v>
      </c>
      <c r="H7453" s="76" t="s">
        <v>1455</v>
      </c>
      <c r="I7453" s="76" t="s">
        <v>1459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276</v>
      </c>
      <c r="F7454" s="77">
        <v>43742</v>
      </c>
      <c r="G7454" s="76" t="s">
        <v>1458</v>
      </c>
      <c r="H7454" s="76" t="s">
        <v>1455</v>
      </c>
      <c r="I7454" s="76" t="s">
        <v>1457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276</v>
      </c>
      <c r="F7455" s="77">
        <v>43742</v>
      </c>
      <c r="G7455" s="76" t="s">
        <v>1456</v>
      </c>
      <c r="H7455" s="76" t="s">
        <v>1455</v>
      </c>
      <c r="I7455" s="76" t="s">
        <v>1454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276</v>
      </c>
      <c r="F7456" s="77">
        <v>43745</v>
      </c>
      <c r="G7456" s="76" t="s">
        <v>1453</v>
      </c>
      <c r="H7456" s="76" t="s">
        <v>1452</v>
      </c>
      <c r="I7456" s="76" t="s">
        <v>1451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276</v>
      </c>
      <c r="F7457" s="77">
        <v>43758</v>
      </c>
      <c r="G7457" s="76" t="s">
        <v>1450</v>
      </c>
      <c r="H7457" s="76" t="s">
        <v>1440</v>
      </c>
      <c r="I7457" s="76" t="s">
        <v>1449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276</v>
      </c>
      <c r="F7458" s="77">
        <v>43758</v>
      </c>
      <c r="G7458" s="76" t="s">
        <v>1448</v>
      </c>
      <c r="H7458" s="76" t="s">
        <v>1440</v>
      </c>
      <c r="I7458" s="76" t="s">
        <v>1447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276</v>
      </c>
      <c r="F7459" s="77">
        <v>43758</v>
      </c>
      <c r="G7459" s="76" t="s">
        <v>1446</v>
      </c>
      <c r="H7459" s="76" t="s">
        <v>1440</v>
      </c>
      <c r="I7459" s="76" t="s">
        <v>1445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276</v>
      </c>
      <c r="F7460" s="77">
        <v>43802</v>
      </c>
      <c r="G7460" s="76" t="s">
        <v>1444</v>
      </c>
      <c r="H7460" s="76" t="s">
        <v>1443</v>
      </c>
      <c r="I7460" s="76" t="s">
        <v>1442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276</v>
      </c>
      <c r="F7461" s="77">
        <v>43861</v>
      </c>
      <c r="G7461" s="76" t="s">
        <v>1441</v>
      </c>
      <c r="H7461" s="76" t="s">
        <v>1440</v>
      </c>
      <c r="I7461" s="76" t="s">
        <v>1439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285</v>
      </c>
      <c r="F7462" s="77">
        <v>43921</v>
      </c>
      <c r="G7462" s="76" t="s">
        <v>1438</v>
      </c>
      <c r="H7462" s="76"/>
      <c r="I7462" s="76" t="s">
        <v>1437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637</v>
      </c>
      <c r="F7463" s="77">
        <v>44074</v>
      </c>
      <c r="G7463" s="76"/>
      <c r="H7463" s="76"/>
      <c r="I7463" s="76" t="s">
        <v>1436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637</v>
      </c>
      <c r="F7464" s="77">
        <v>44074</v>
      </c>
      <c r="G7464" s="76"/>
      <c r="H7464" s="76"/>
      <c r="I7464" s="76" t="s">
        <v>1435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276</v>
      </c>
      <c r="F7465" s="77">
        <v>44256</v>
      </c>
      <c r="G7465" s="76" t="s">
        <v>7488</v>
      </c>
      <c r="H7465" s="76" t="s">
        <v>7489</v>
      </c>
      <c r="I7465" s="76" t="s">
        <v>7490</v>
      </c>
      <c r="J7465" s="78">
        <v>-156</v>
      </c>
    </row>
    <row r="7466" spans="1:10" x14ac:dyDescent="0.25">
      <c r="A7466" s="76"/>
      <c r="B7466" s="76"/>
      <c r="C7466" s="76" t="s">
        <v>1434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1433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285</v>
      </c>
      <c r="F7468" s="77">
        <v>40574</v>
      </c>
      <c r="G7468" s="76" t="s">
        <v>884</v>
      </c>
      <c r="H7468" s="76"/>
      <c r="I7468" s="76" t="s">
        <v>883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285</v>
      </c>
      <c r="F7469" s="77">
        <v>40877</v>
      </c>
      <c r="G7469" s="76" t="s">
        <v>289</v>
      </c>
      <c r="H7469" s="76"/>
      <c r="I7469" s="76" t="s">
        <v>288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285</v>
      </c>
      <c r="F7470" s="77">
        <v>40939</v>
      </c>
      <c r="G7470" s="76" t="s">
        <v>525</v>
      </c>
      <c r="H7470" s="76"/>
      <c r="I7470" s="76" t="s">
        <v>524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285</v>
      </c>
      <c r="F7471" s="77">
        <v>41121</v>
      </c>
      <c r="G7471" s="76" t="s">
        <v>513</v>
      </c>
      <c r="H7471" s="76"/>
      <c r="I7471" s="76" t="s">
        <v>512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285</v>
      </c>
      <c r="F7472" s="77">
        <v>41182</v>
      </c>
      <c r="G7472" s="76" t="s">
        <v>509</v>
      </c>
      <c r="H7472" s="76"/>
      <c r="I7472" s="76" t="s">
        <v>508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285</v>
      </c>
      <c r="F7473" s="77">
        <v>41274</v>
      </c>
      <c r="G7473" s="76" t="s">
        <v>503</v>
      </c>
      <c r="H7473" s="76"/>
      <c r="I7473" s="76" t="s">
        <v>502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285</v>
      </c>
      <c r="F7474" s="77">
        <v>41455</v>
      </c>
      <c r="G7474" s="76" t="s">
        <v>491</v>
      </c>
      <c r="H7474" s="76"/>
      <c r="I7474" s="76" t="s">
        <v>490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285</v>
      </c>
      <c r="F7475" s="77">
        <v>41517</v>
      </c>
      <c r="G7475" s="76" t="s">
        <v>489</v>
      </c>
      <c r="H7475" s="76"/>
      <c r="I7475" s="76" t="s">
        <v>488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285</v>
      </c>
      <c r="F7476" s="77">
        <v>41639</v>
      </c>
      <c r="G7476" s="76" t="s">
        <v>756</v>
      </c>
      <c r="H7476" s="76"/>
      <c r="I7476" s="76" t="s">
        <v>755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285</v>
      </c>
      <c r="F7477" s="77">
        <v>41670</v>
      </c>
      <c r="G7477" s="76" t="s">
        <v>587</v>
      </c>
      <c r="H7477" s="76"/>
      <c r="I7477" s="76" t="s">
        <v>586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285</v>
      </c>
      <c r="F7478" s="77">
        <v>41820</v>
      </c>
      <c r="G7478" s="76" t="s">
        <v>769</v>
      </c>
      <c r="H7478" s="76"/>
      <c r="I7478" s="76" t="s">
        <v>768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285</v>
      </c>
      <c r="F7479" s="77">
        <v>42004</v>
      </c>
      <c r="G7479" s="76" t="s">
        <v>460</v>
      </c>
      <c r="H7479" s="76"/>
      <c r="I7479" s="76" t="s">
        <v>459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285</v>
      </c>
      <c r="F7480" s="77">
        <v>42155</v>
      </c>
      <c r="G7480" s="76" t="s">
        <v>752</v>
      </c>
      <c r="H7480" s="76"/>
      <c r="I7480" s="76" t="s">
        <v>751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285</v>
      </c>
      <c r="F7481" s="77">
        <v>42369</v>
      </c>
      <c r="G7481" s="76" t="s">
        <v>432</v>
      </c>
      <c r="H7481" s="76"/>
      <c r="I7481" s="76" t="s">
        <v>431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285</v>
      </c>
      <c r="F7482" s="77">
        <v>42704</v>
      </c>
      <c r="G7482" s="76" t="s">
        <v>807</v>
      </c>
      <c r="H7482" s="76"/>
      <c r="I7482" s="76" t="s">
        <v>806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285</v>
      </c>
      <c r="F7483" s="77">
        <v>42767</v>
      </c>
      <c r="G7483" s="76" t="s">
        <v>284</v>
      </c>
      <c r="H7483" s="76"/>
      <c r="I7483" s="76" t="s">
        <v>283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285</v>
      </c>
      <c r="F7484" s="77">
        <v>43221</v>
      </c>
      <c r="G7484" s="76" t="s">
        <v>596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1432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1431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285</v>
      </c>
      <c r="F7487" s="77">
        <v>40574</v>
      </c>
      <c r="G7487" s="76" t="s">
        <v>884</v>
      </c>
      <c r="H7487" s="76"/>
      <c r="I7487" s="76" t="s">
        <v>883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285</v>
      </c>
      <c r="F7488" s="77">
        <v>40574</v>
      </c>
      <c r="G7488" s="76" t="s">
        <v>539</v>
      </c>
      <c r="H7488" s="76"/>
      <c r="I7488" s="76" t="s">
        <v>538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285</v>
      </c>
      <c r="F7489" s="77">
        <v>40574</v>
      </c>
      <c r="G7489" s="76" t="s">
        <v>537</v>
      </c>
      <c r="H7489" s="76"/>
      <c r="I7489" s="76" t="s">
        <v>536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285</v>
      </c>
      <c r="F7490" s="77">
        <v>40663</v>
      </c>
      <c r="G7490" s="76" t="s">
        <v>836</v>
      </c>
      <c r="H7490" s="76"/>
      <c r="I7490" s="76" t="s">
        <v>835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285</v>
      </c>
      <c r="F7491" s="77">
        <v>40908</v>
      </c>
      <c r="G7491" s="76" t="s">
        <v>527</v>
      </c>
      <c r="H7491" s="76"/>
      <c r="I7491" s="76" t="s">
        <v>526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285</v>
      </c>
      <c r="F7492" s="77">
        <v>41060</v>
      </c>
      <c r="G7492" s="76" t="s">
        <v>515</v>
      </c>
      <c r="H7492" s="76"/>
      <c r="I7492" s="76" t="s">
        <v>514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285</v>
      </c>
      <c r="F7493" s="77">
        <v>41121</v>
      </c>
      <c r="G7493" s="76" t="s">
        <v>513</v>
      </c>
      <c r="H7493" s="76"/>
      <c r="I7493" s="76" t="s">
        <v>512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285</v>
      </c>
      <c r="F7494" s="77">
        <v>41121</v>
      </c>
      <c r="G7494" s="76" t="s">
        <v>1008</v>
      </c>
      <c r="H7494" s="76"/>
      <c r="I7494" s="76" t="s">
        <v>1007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285</v>
      </c>
      <c r="F7495" s="77">
        <v>41274</v>
      </c>
      <c r="G7495" s="76" t="s">
        <v>503</v>
      </c>
      <c r="H7495" s="76"/>
      <c r="I7495" s="76" t="s">
        <v>502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285</v>
      </c>
      <c r="F7496" s="77">
        <v>41364</v>
      </c>
      <c r="G7496" s="76" t="s">
        <v>497</v>
      </c>
      <c r="H7496" s="76"/>
      <c r="I7496" s="76" t="s">
        <v>496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285</v>
      </c>
      <c r="F7497" s="77">
        <v>41639</v>
      </c>
      <c r="G7497" s="76" t="s">
        <v>756</v>
      </c>
      <c r="H7497" s="76"/>
      <c r="I7497" s="76" t="s">
        <v>755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285</v>
      </c>
      <c r="F7498" s="77">
        <v>41820</v>
      </c>
      <c r="G7498" s="76" t="s">
        <v>769</v>
      </c>
      <c r="H7498" s="76"/>
      <c r="I7498" s="76" t="s">
        <v>768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285</v>
      </c>
      <c r="F7499" s="77">
        <v>42004</v>
      </c>
      <c r="G7499" s="76" t="s">
        <v>460</v>
      </c>
      <c r="H7499" s="76"/>
      <c r="I7499" s="76" t="s">
        <v>459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285</v>
      </c>
      <c r="F7500" s="77">
        <v>42063</v>
      </c>
      <c r="G7500" s="76" t="s">
        <v>457</v>
      </c>
      <c r="H7500" s="76"/>
      <c r="I7500" s="76" t="s">
        <v>456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285</v>
      </c>
      <c r="F7501" s="77">
        <v>42155</v>
      </c>
      <c r="G7501" s="76" t="s">
        <v>752</v>
      </c>
      <c r="H7501" s="76"/>
      <c r="I7501" s="76" t="s">
        <v>751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285</v>
      </c>
      <c r="F7502" s="77">
        <v>42424</v>
      </c>
      <c r="G7502" s="76" t="s">
        <v>1430</v>
      </c>
      <c r="H7502" s="76" t="s">
        <v>1427</v>
      </c>
      <c r="I7502" s="76" t="s">
        <v>1429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285</v>
      </c>
      <c r="F7503" s="77">
        <v>42795</v>
      </c>
      <c r="G7503" s="76" t="s">
        <v>1428</v>
      </c>
      <c r="H7503" s="76" t="s">
        <v>1427</v>
      </c>
      <c r="I7503" s="76" t="s">
        <v>1426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285</v>
      </c>
      <c r="F7504" s="77">
        <v>42886</v>
      </c>
      <c r="G7504" s="76" t="s">
        <v>680</v>
      </c>
      <c r="H7504" s="76"/>
      <c r="I7504" s="76" t="s">
        <v>679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337</v>
      </c>
      <c r="F7505" s="77">
        <v>43040</v>
      </c>
      <c r="G7505" s="76" t="s">
        <v>378</v>
      </c>
      <c r="H7505" s="76" t="s">
        <v>377</v>
      </c>
      <c r="I7505" s="76" t="s">
        <v>1425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276</v>
      </c>
      <c r="F7506" s="77">
        <v>43523</v>
      </c>
      <c r="G7506" s="76" t="s">
        <v>1424</v>
      </c>
      <c r="H7506" s="76" t="s">
        <v>268</v>
      </c>
      <c r="I7506" s="76" t="s">
        <v>1423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337</v>
      </c>
      <c r="F7507" s="77">
        <v>43530</v>
      </c>
      <c r="G7507" s="76" t="s">
        <v>348</v>
      </c>
      <c r="H7507" s="76" t="s">
        <v>347</v>
      </c>
      <c r="I7507" s="76" t="s">
        <v>1422</v>
      </c>
      <c r="J7507" s="78">
        <v>1000</v>
      </c>
    </row>
    <row r="7508" spans="1:10" x14ac:dyDescent="0.25">
      <c r="A7508" s="76"/>
      <c r="B7508" s="76"/>
      <c r="C7508" s="76" t="s">
        <v>1421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1420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285</v>
      </c>
      <c r="F7510" s="77">
        <v>40724</v>
      </c>
      <c r="G7510" s="76" t="s">
        <v>533</v>
      </c>
      <c r="H7510" s="76"/>
      <c r="I7510" s="76" t="s">
        <v>532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285</v>
      </c>
      <c r="F7511" s="77">
        <v>42767</v>
      </c>
      <c r="G7511" s="76" t="s">
        <v>284</v>
      </c>
      <c r="H7511" s="76"/>
      <c r="I7511" s="76" t="s">
        <v>283</v>
      </c>
      <c r="J7511" s="78">
        <v>-20</v>
      </c>
    </row>
    <row r="7512" spans="1:10" x14ac:dyDescent="0.25">
      <c r="A7512" s="76"/>
      <c r="B7512" s="76"/>
      <c r="C7512" s="76" t="s">
        <v>1419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1418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285</v>
      </c>
      <c r="F7514" s="77">
        <v>41425</v>
      </c>
      <c r="G7514" s="76" t="s">
        <v>493</v>
      </c>
      <c r="H7514" s="76"/>
      <c r="I7514" s="76" t="s">
        <v>492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285</v>
      </c>
      <c r="F7515" s="77">
        <v>42035</v>
      </c>
      <c r="G7515" s="76" t="s">
        <v>754</v>
      </c>
      <c r="H7515" s="76"/>
      <c r="I7515" s="76" t="s">
        <v>753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285</v>
      </c>
      <c r="F7516" s="77">
        <v>42439</v>
      </c>
      <c r="G7516" s="76" t="s">
        <v>1417</v>
      </c>
      <c r="H7516" s="76" t="s">
        <v>1416</v>
      </c>
      <c r="I7516" s="76" t="s">
        <v>1415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285</v>
      </c>
      <c r="F7517" s="77">
        <v>42704</v>
      </c>
      <c r="G7517" s="76" t="s">
        <v>807</v>
      </c>
      <c r="H7517" s="76"/>
      <c r="I7517" s="76" t="s">
        <v>806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285</v>
      </c>
      <c r="F7518" s="77">
        <v>43221</v>
      </c>
      <c r="G7518" s="76" t="s">
        <v>596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1414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1413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285</v>
      </c>
      <c r="F7521" s="77">
        <v>42094</v>
      </c>
      <c r="G7521" s="76" t="s">
        <v>452</v>
      </c>
      <c r="H7521" s="76"/>
      <c r="I7521" s="76" t="s">
        <v>451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285</v>
      </c>
      <c r="F7522" s="77">
        <v>42370</v>
      </c>
      <c r="G7522" s="76" t="s">
        <v>568</v>
      </c>
      <c r="H7522" s="76"/>
      <c r="I7522" s="76" t="s">
        <v>567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285</v>
      </c>
      <c r="F7523" s="77">
        <v>42490</v>
      </c>
      <c r="G7523" s="76" t="s">
        <v>423</v>
      </c>
      <c r="H7523" s="76"/>
      <c r="I7523" s="76" t="s">
        <v>422</v>
      </c>
      <c r="J7523" s="78">
        <v>20</v>
      </c>
    </row>
    <row r="7524" spans="1:10" x14ac:dyDescent="0.25">
      <c r="A7524" s="76"/>
      <c r="B7524" s="76"/>
      <c r="C7524" s="76" t="s">
        <v>1412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1411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285</v>
      </c>
      <c r="F7526" s="77">
        <v>40633</v>
      </c>
      <c r="G7526" s="76" t="s">
        <v>535</v>
      </c>
      <c r="H7526" s="76"/>
      <c r="I7526" s="76" t="s">
        <v>534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285</v>
      </c>
      <c r="F7527" s="77">
        <v>40968</v>
      </c>
      <c r="G7527" s="76" t="s">
        <v>523</v>
      </c>
      <c r="H7527" s="76"/>
      <c r="I7527" s="76" t="s">
        <v>522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285</v>
      </c>
      <c r="F7528" s="77">
        <v>41305</v>
      </c>
      <c r="G7528" s="76" t="s">
        <v>501</v>
      </c>
      <c r="H7528" s="76"/>
      <c r="I7528" s="76" t="s">
        <v>500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285</v>
      </c>
      <c r="F7529" s="77">
        <v>41333</v>
      </c>
      <c r="G7529" s="76" t="s">
        <v>499</v>
      </c>
      <c r="H7529" s="76"/>
      <c r="I7529" s="76" t="s">
        <v>498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285</v>
      </c>
      <c r="F7530" s="77">
        <v>41364</v>
      </c>
      <c r="G7530" s="76" t="s">
        <v>497</v>
      </c>
      <c r="H7530" s="76"/>
      <c r="I7530" s="76" t="s">
        <v>496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285</v>
      </c>
      <c r="F7531" s="77">
        <v>41425</v>
      </c>
      <c r="G7531" s="76" t="s">
        <v>493</v>
      </c>
      <c r="H7531" s="76"/>
      <c r="I7531" s="76" t="s">
        <v>492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285</v>
      </c>
      <c r="F7532" s="77">
        <v>41578</v>
      </c>
      <c r="G7532" s="76" t="s">
        <v>485</v>
      </c>
      <c r="H7532" s="76"/>
      <c r="I7532" s="76" t="s">
        <v>484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285</v>
      </c>
      <c r="F7533" s="77">
        <v>41698</v>
      </c>
      <c r="G7533" s="76" t="s">
        <v>477</v>
      </c>
      <c r="H7533" s="76"/>
      <c r="I7533" s="76" t="s">
        <v>476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285</v>
      </c>
      <c r="F7534" s="77">
        <v>41729</v>
      </c>
      <c r="G7534" s="76" t="s">
        <v>473</v>
      </c>
      <c r="H7534" s="76"/>
      <c r="I7534" s="76" t="s">
        <v>472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285</v>
      </c>
      <c r="F7535" s="77">
        <v>41790</v>
      </c>
      <c r="G7535" s="76" t="s">
        <v>570</v>
      </c>
      <c r="H7535" s="76"/>
      <c r="I7535" s="76" t="s">
        <v>569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285</v>
      </c>
      <c r="F7536" s="77">
        <v>41851</v>
      </c>
      <c r="G7536" s="76" t="s">
        <v>469</v>
      </c>
      <c r="H7536" s="76"/>
      <c r="I7536" s="76" t="s">
        <v>468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296</v>
      </c>
      <c r="F7537" s="77">
        <v>41953</v>
      </c>
      <c r="G7537" s="76"/>
      <c r="H7537" s="76" t="s">
        <v>323</v>
      </c>
      <c r="I7537" s="76" t="s">
        <v>1410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285</v>
      </c>
      <c r="F7538" s="77">
        <v>42094</v>
      </c>
      <c r="G7538" s="76" t="s">
        <v>452</v>
      </c>
      <c r="H7538" s="76"/>
      <c r="I7538" s="76" t="s">
        <v>451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285</v>
      </c>
      <c r="F7539" s="77">
        <v>42216</v>
      </c>
      <c r="G7539" s="76" t="s">
        <v>927</v>
      </c>
      <c r="H7539" s="76"/>
      <c r="I7539" s="76" t="s">
        <v>926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296</v>
      </c>
      <c r="F7540" s="77">
        <v>42310</v>
      </c>
      <c r="G7540" s="76" t="s">
        <v>610</v>
      </c>
      <c r="H7540" s="76" t="s">
        <v>1409</v>
      </c>
      <c r="I7540" s="76" t="s">
        <v>1408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296</v>
      </c>
      <c r="F7541" s="77">
        <v>42348</v>
      </c>
      <c r="G7541" s="76"/>
      <c r="H7541" s="76" t="s">
        <v>266</v>
      </c>
      <c r="I7541" s="76" t="s">
        <v>1407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285</v>
      </c>
      <c r="F7542" s="77">
        <v>42370</v>
      </c>
      <c r="G7542" s="76" t="s">
        <v>568</v>
      </c>
      <c r="H7542" s="76"/>
      <c r="I7542" s="76" t="s">
        <v>567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285</v>
      </c>
      <c r="F7543" s="77">
        <v>42429</v>
      </c>
      <c r="G7543" s="76" t="s">
        <v>427</v>
      </c>
      <c r="H7543" s="76"/>
      <c r="I7543" s="76" t="s">
        <v>394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285</v>
      </c>
      <c r="F7544" s="77">
        <v>42460</v>
      </c>
      <c r="G7544" s="76" t="s">
        <v>426</v>
      </c>
      <c r="H7544" s="76"/>
      <c r="I7544" s="76" t="s">
        <v>425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285</v>
      </c>
      <c r="F7545" s="77">
        <v>42521</v>
      </c>
      <c r="G7545" s="76" t="s">
        <v>420</v>
      </c>
      <c r="H7545" s="76"/>
      <c r="I7545" s="76" t="s">
        <v>419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285</v>
      </c>
      <c r="F7546" s="77">
        <v>42582</v>
      </c>
      <c r="G7546" s="76" t="s">
        <v>415</v>
      </c>
      <c r="H7546" s="76"/>
      <c r="I7546" s="76" t="s">
        <v>414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285</v>
      </c>
      <c r="F7547" s="77">
        <v>42704</v>
      </c>
      <c r="G7547" s="76" t="s">
        <v>807</v>
      </c>
      <c r="H7547" s="76"/>
      <c r="I7547" s="76" t="s">
        <v>806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285</v>
      </c>
      <c r="F7548" s="77">
        <v>42825</v>
      </c>
      <c r="G7548" s="76" t="s">
        <v>391</v>
      </c>
      <c r="H7548" s="76"/>
      <c r="I7548" s="76" t="s">
        <v>390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276</v>
      </c>
      <c r="F7549" s="77">
        <v>43019</v>
      </c>
      <c r="G7549" s="76" t="s">
        <v>1406</v>
      </c>
      <c r="H7549" s="76" t="s">
        <v>1405</v>
      </c>
      <c r="I7549" s="76" t="s">
        <v>1404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276</v>
      </c>
      <c r="F7550" s="77">
        <v>43019</v>
      </c>
      <c r="G7550" s="76" t="s">
        <v>1406</v>
      </c>
      <c r="H7550" s="76" t="s">
        <v>1405</v>
      </c>
      <c r="I7550" s="76" t="s">
        <v>1404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276</v>
      </c>
      <c r="F7551" s="77">
        <v>43088</v>
      </c>
      <c r="G7551" s="76" t="s">
        <v>733</v>
      </c>
      <c r="H7551" s="76" t="s">
        <v>1383</v>
      </c>
      <c r="I7551" s="76" t="s">
        <v>1403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637</v>
      </c>
      <c r="F7552" s="77">
        <v>43131</v>
      </c>
      <c r="G7552" s="76"/>
      <c r="H7552" s="76"/>
      <c r="I7552" s="76" t="s">
        <v>1402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637</v>
      </c>
      <c r="F7553" s="77">
        <v>43131</v>
      </c>
      <c r="G7553" s="76"/>
      <c r="H7553" s="76"/>
      <c r="I7553" s="76" t="s">
        <v>1401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637</v>
      </c>
      <c r="F7554" s="77">
        <v>43159</v>
      </c>
      <c r="G7554" s="76"/>
      <c r="H7554" s="76"/>
      <c r="I7554" s="76" t="s">
        <v>1400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637</v>
      </c>
      <c r="F7555" s="77">
        <v>43159</v>
      </c>
      <c r="G7555" s="76"/>
      <c r="H7555" s="76"/>
      <c r="I7555" s="76" t="s">
        <v>1399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276</v>
      </c>
      <c r="F7556" s="77">
        <v>43435</v>
      </c>
      <c r="G7556" s="76" t="s">
        <v>1390</v>
      </c>
      <c r="H7556" s="76" t="s">
        <v>1383</v>
      </c>
      <c r="I7556" s="76" t="s">
        <v>1398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276</v>
      </c>
      <c r="F7557" s="77">
        <v>43435</v>
      </c>
      <c r="G7557" s="76" t="s">
        <v>1390</v>
      </c>
      <c r="H7557" s="76" t="s">
        <v>1383</v>
      </c>
      <c r="I7557" s="76" t="s">
        <v>1394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276</v>
      </c>
      <c r="F7558" s="77">
        <v>43435</v>
      </c>
      <c r="G7558" s="76" t="s">
        <v>1390</v>
      </c>
      <c r="H7558" s="76" t="s">
        <v>1383</v>
      </c>
      <c r="I7558" s="76" t="s">
        <v>1397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276</v>
      </c>
      <c r="F7559" s="77">
        <v>43435</v>
      </c>
      <c r="G7559" s="76" t="s">
        <v>1390</v>
      </c>
      <c r="H7559" s="76" t="s">
        <v>1383</v>
      </c>
      <c r="I7559" s="76" t="s">
        <v>1396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276</v>
      </c>
      <c r="F7560" s="77">
        <v>43435</v>
      </c>
      <c r="G7560" s="76" t="s">
        <v>1390</v>
      </c>
      <c r="H7560" s="76" t="s">
        <v>1383</v>
      </c>
      <c r="I7560" s="76" t="s">
        <v>1394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276</v>
      </c>
      <c r="F7561" s="77">
        <v>43435</v>
      </c>
      <c r="G7561" s="76" t="s">
        <v>1390</v>
      </c>
      <c r="H7561" s="76" t="s">
        <v>1383</v>
      </c>
      <c r="I7561" s="76" t="s">
        <v>1395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276</v>
      </c>
      <c r="F7562" s="77">
        <v>43435</v>
      </c>
      <c r="G7562" s="76" t="s">
        <v>1390</v>
      </c>
      <c r="H7562" s="76" t="s">
        <v>1383</v>
      </c>
      <c r="I7562" s="76" t="s">
        <v>1394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276</v>
      </c>
      <c r="F7563" s="77">
        <v>43435</v>
      </c>
      <c r="G7563" s="76" t="s">
        <v>1390</v>
      </c>
      <c r="H7563" s="76" t="s">
        <v>1383</v>
      </c>
      <c r="I7563" s="76" t="s">
        <v>1389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276</v>
      </c>
      <c r="F7564" s="77">
        <v>43435</v>
      </c>
      <c r="G7564" s="76" t="s">
        <v>1390</v>
      </c>
      <c r="H7564" s="76" t="s">
        <v>1383</v>
      </c>
      <c r="I7564" s="76" t="s">
        <v>1393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276</v>
      </c>
      <c r="F7565" s="77">
        <v>43435</v>
      </c>
      <c r="G7565" s="76" t="s">
        <v>1390</v>
      </c>
      <c r="H7565" s="76" t="s">
        <v>1383</v>
      </c>
      <c r="I7565" s="76" t="s">
        <v>1392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276</v>
      </c>
      <c r="F7566" s="77">
        <v>43435</v>
      </c>
      <c r="G7566" s="76" t="s">
        <v>1390</v>
      </c>
      <c r="H7566" s="76" t="s">
        <v>1383</v>
      </c>
      <c r="I7566" s="76" t="s">
        <v>1391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276</v>
      </c>
      <c r="F7567" s="77">
        <v>43435</v>
      </c>
      <c r="G7567" s="76" t="s">
        <v>1390</v>
      </c>
      <c r="H7567" s="76" t="s">
        <v>1383</v>
      </c>
      <c r="I7567" s="76" t="s">
        <v>1389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637</v>
      </c>
      <c r="F7568" s="77">
        <v>43555</v>
      </c>
      <c r="G7568" s="76"/>
      <c r="H7568" s="76"/>
      <c r="I7568" s="76" t="s">
        <v>1388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637</v>
      </c>
      <c r="F7569" s="77">
        <v>43555</v>
      </c>
      <c r="G7569" s="76"/>
      <c r="H7569" s="76"/>
      <c r="I7569" s="76" t="s">
        <v>1387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637</v>
      </c>
      <c r="F7570" s="77">
        <v>43567</v>
      </c>
      <c r="G7570" s="76"/>
      <c r="H7570" s="76"/>
      <c r="I7570" s="76" t="s">
        <v>1386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637</v>
      </c>
      <c r="F7571" s="77">
        <v>43567</v>
      </c>
      <c r="G7571" s="76"/>
      <c r="H7571" s="76"/>
      <c r="I7571" s="76" t="s">
        <v>1385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276</v>
      </c>
      <c r="F7572" s="77">
        <v>43800</v>
      </c>
      <c r="G7572" s="76" t="s">
        <v>1384</v>
      </c>
      <c r="H7572" s="76" t="s">
        <v>1383</v>
      </c>
      <c r="I7572" s="76" t="s">
        <v>1382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637</v>
      </c>
      <c r="F7573" s="77">
        <v>43951</v>
      </c>
      <c r="G7573" s="76"/>
      <c r="H7573" s="76"/>
      <c r="I7573" s="76" t="s">
        <v>1381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637</v>
      </c>
      <c r="F7574" s="77">
        <v>43951</v>
      </c>
      <c r="G7574" s="76"/>
      <c r="H7574" s="76"/>
      <c r="I7574" s="76" t="s">
        <v>1380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637</v>
      </c>
      <c r="F7575" s="77">
        <v>43982</v>
      </c>
      <c r="G7575" s="76"/>
      <c r="H7575" s="76"/>
      <c r="I7575" s="76" t="s">
        <v>1379</v>
      </c>
      <c r="J7575" s="78">
        <v>1000</v>
      </c>
    </row>
    <row r="7576" spans="1:10" x14ac:dyDescent="0.25">
      <c r="A7576" s="76"/>
      <c r="B7576" s="76"/>
      <c r="C7576" s="76" t="s">
        <v>1378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1377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285</v>
      </c>
      <c r="F7578" s="77">
        <v>40939</v>
      </c>
      <c r="G7578" s="76" t="s">
        <v>525</v>
      </c>
      <c r="H7578" s="76"/>
      <c r="I7578" s="76" t="s">
        <v>524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285</v>
      </c>
      <c r="F7579" s="77">
        <v>41274</v>
      </c>
      <c r="G7579" s="76" t="s">
        <v>503</v>
      </c>
      <c r="H7579" s="76"/>
      <c r="I7579" s="76" t="s">
        <v>502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285</v>
      </c>
      <c r="F7580" s="77">
        <v>41305</v>
      </c>
      <c r="G7580" s="76" t="s">
        <v>501</v>
      </c>
      <c r="H7580" s="76"/>
      <c r="I7580" s="76" t="s">
        <v>500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285</v>
      </c>
      <c r="F7581" s="77">
        <v>41608</v>
      </c>
      <c r="G7581" s="76" t="s">
        <v>483</v>
      </c>
      <c r="H7581" s="76"/>
      <c r="I7581" s="76" t="s">
        <v>482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285</v>
      </c>
      <c r="F7582" s="77">
        <v>41670</v>
      </c>
      <c r="G7582" s="76" t="s">
        <v>587</v>
      </c>
      <c r="H7582" s="76"/>
      <c r="I7582" s="76" t="s">
        <v>586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296</v>
      </c>
      <c r="F7583" s="77">
        <v>41814</v>
      </c>
      <c r="G7583" s="76"/>
      <c r="H7583" s="76" t="s">
        <v>1376</v>
      </c>
      <c r="I7583" s="76" t="s">
        <v>1375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285</v>
      </c>
      <c r="F7584" s="77">
        <v>41814</v>
      </c>
      <c r="G7584" s="76" t="s">
        <v>1374</v>
      </c>
      <c r="H7584" s="76"/>
      <c r="I7584" s="76" t="s">
        <v>1373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285</v>
      </c>
      <c r="F7585" s="77">
        <v>41814</v>
      </c>
      <c r="G7585" s="76" t="s">
        <v>1374</v>
      </c>
      <c r="H7585" s="76"/>
      <c r="I7585" s="76" t="s">
        <v>1373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285</v>
      </c>
      <c r="F7586" s="77">
        <v>41882</v>
      </c>
      <c r="G7586" s="76" t="s">
        <v>467</v>
      </c>
      <c r="H7586" s="76"/>
      <c r="I7586" s="76" t="s">
        <v>466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285</v>
      </c>
      <c r="F7587" s="77">
        <v>42247</v>
      </c>
      <c r="G7587" s="76" t="s">
        <v>440</v>
      </c>
      <c r="H7587" s="76"/>
      <c r="I7587" s="76" t="s">
        <v>439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285</v>
      </c>
      <c r="F7588" s="77">
        <v>42370</v>
      </c>
      <c r="G7588" s="76" t="s">
        <v>568</v>
      </c>
      <c r="H7588" s="76"/>
      <c r="I7588" s="76" t="s">
        <v>1372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285</v>
      </c>
      <c r="F7589" s="77">
        <v>42613</v>
      </c>
      <c r="G7589" s="76" t="s">
        <v>413</v>
      </c>
      <c r="H7589" s="76"/>
      <c r="I7589" s="76" t="s">
        <v>412</v>
      </c>
      <c r="J7589" s="78">
        <v>20</v>
      </c>
    </row>
    <row r="7590" spans="1:10" x14ac:dyDescent="0.25">
      <c r="A7590" s="76"/>
      <c r="B7590" s="76"/>
      <c r="C7590" s="76" t="s">
        <v>1371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1370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285</v>
      </c>
      <c r="F7592" s="77">
        <v>41243</v>
      </c>
      <c r="G7592" s="76" t="s">
        <v>505</v>
      </c>
      <c r="H7592" s="76"/>
      <c r="I7592" s="76" t="s">
        <v>504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285</v>
      </c>
      <c r="F7593" s="77">
        <v>41364</v>
      </c>
      <c r="G7593" s="76" t="s">
        <v>1238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285</v>
      </c>
      <c r="F7594" s="77">
        <v>41455</v>
      </c>
      <c r="G7594" s="76" t="s">
        <v>491</v>
      </c>
      <c r="H7594" s="76"/>
      <c r="I7594" s="76" t="s">
        <v>490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285</v>
      </c>
      <c r="F7595" s="77">
        <v>41517</v>
      </c>
      <c r="G7595" s="76" t="s">
        <v>489</v>
      </c>
      <c r="H7595" s="76"/>
      <c r="I7595" s="76" t="s">
        <v>488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285</v>
      </c>
      <c r="F7596" s="77">
        <v>41578</v>
      </c>
      <c r="G7596" s="76" t="s">
        <v>485</v>
      </c>
      <c r="H7596" s="76"/>
      <c r="I7596" s="76" t="s">
        <v>484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285</v>
      </c>
      <c r="F7597" s="77">
        <v>41759</v>
      </c>
      <c r="G7597" s="76" t="s">
        <v>471</v>
      </c>
      <c r="H7597" s="76"/>
      <c r="I7597" s="76" t="s">
        <v>470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296</v>
      </c>
      <c r="F7598" s="77">
        <v>41792</v>
      </c>
      <c r="G7598" s="76"/>
      <c r="H7598" s="76" t="s">
        <v>323</v>
      </c>
      <c r="I7598" s="76" t="s">
        <v>1369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285</v>
      </c>
      <c r="F7599" s="77">
        <v>41820</v>
      </c>
      <c r="G7599" s="76" t="s">
        <v>1368</v>
      </c>
      <c r="H7599" s="76"/>
      <c r="I7599" s="76" t="s">
        <v>1367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285</v>
      </c>
      <c r="F7600" s="77">
        <v>41943</v>
      </c>
      <c r="G7600" s="76" t="s">
        <v>465</v>
      </c>
      <c r="H7600" s="76"/>
      <c r="I7600" s="76" t="s">
        <v>464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285</v>
      </c>
      <c r="F7601" s="77">
        <v>41973</v>
      </c>
      <c r="G7601" s="76" t="s">
        <v>462</v>
      </c>
      <c r="H7601" s="76"/>
      <c r="I7601" s="76" t="s">
        <v>461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285</v>
      </c>
      <c r="F7602" s="77">
        <v>42124</v>
      </c>
      <c r="G7602" s="76" t="s">
        <v>448</v>
      </c>
      <c r="H7602" s="76"/>
      <c r="I7602" s="76" t="s">
        <v>447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285</v>
      </c>
      <c r="F7603" s="77">
        <v>42308</v>
      </c>
      <c r="G7603" s="76" t="s">
        <v>436</v>
      </c>
      <c r="H7603" s="76"/>
      <c r="I7603" s="76" t="s">
        <v>435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285</v>
      </c>
      <c r="F7604" s="77">
        <v>42338</v>
      </c>
      <c r="G7604" s="76" t="s">
        <v>434</v>
      </c>
      <c r="H7604" s="76"/>
      <c r="I7604" s="76" t="s">
        <v>433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285</v>
      </c>
      <c r="F7605" s="77">
        <v>42460</v>
      </c>
      <c r="G7605" s="76" t="s">
        <v>426</v>
      </c>
      <c r="H7605" s="76"/>
      <c r="I7605" s="76" t="s">
        <v>425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285</v>
      </c>
      <c r="F7606" s="77">
        <v>42521</v>
      </c>
      <c r="G7606" s="76" t="s">
        <v>420</v>
      </c>
      <c r="H7606" s="76"/>
      <c r="I7606" s="76" t="s">
        <v>419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285</v>
      </c>
      <c r="F7607" s="77">
        <v>42667</v>
      </c>
      <c r="G7607" s="76" t="s">
        <v>1366</v>
      </c>
      <c r="H7607" s="76"/>
      <c r="I7607" s="76" t="s">
        <v>1365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285</v>
      </c>
      <c r="F7608" s="77">
        <v>42704</v>
      </c>
      <c r="G7608" s="76" t="s">
        <v>807</v>
      </c>
      <c r="H7608" s="76"/>
      <c r="I7608" s="76" t="s">
        <v>806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285</v>
      </c>
      <c r="F7609" s="77">
        <v>42735</v>
      </c>
      <c r="G7609" s="76" t="s">
        <v>402</v>
      </c>
      <c r="H7609" s="76"/>
      <c r="I7609" s="76" t="s">
        <v>401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285</v>
      </c>
      <c r="F7610" s="77">
        <v>42794</v>
      </c>
      <c r="G7610" s="76" t="s">
        <v>395</v>
      </c>
      <c r="H7610" s="76"/>
      <c r="I7610" s="76" t="s">
        <v>394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285</v>
      </c>
      <c r="F7611" s="77">
        <v>42825</v>
      </c>
      <c r="G7611" s="76" t="s">
        <v>391</v>
      </c>
      <c r="H7611" s="76"/>
      <c r="I7611" s="76" t="s">
        <v>390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285</v>
      </c>
      <c r="F7612" s="77">
        <v>42855</v>
      </c>
      <c r="G7612" s="76" t="s">
        <v>388</v>
      </c>
      <c r="H7612" s="76"/>
      <c r="I7612" s="76" t="s">
        <v>387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285</v>
      </c>
      <c r="F7613" s="77">
        <v>42886</v>
      </c>
      <c r="G7613" s="76" t="s">
        <v>680</v>
      </c>
      <c r="H7613" s="76"/>
      <c r="I7613" s="76" t="s">
        <v>679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276</v>
      </c>
      <c r="F7614" s="77">
        <v>43722</v>
      </c>
      <c r="G7614" s="76" t="s">
        <v>968</v>
      </c>
      <c r="H7614" s="76" t="s">
        <v>323</v>
      </c>
      <c r="I7614" s="76" t="s">
        <v>967</v>
      </c>
      <c r="J7614" s="78">
        <v>-62.84</v>
      </c>
    </row>
    <row r="7615" spans="1:10" x14ac:dyDescent="0.25">
      <c r="A7615" s="76"/>
      <c r="B7615" s="76"/>
      <c r="C7615" s="76" t="s">
        <v>1364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1363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285</v>
      </c>
      <c r="F7617" s="77">
        <v>42582</v>
      </c>
      <c r="G7617" s="76" t="s">
        <v>415</v>
      </c>
      <c r="H7617" s="76"/>
      <c r="I7617" s="76" t="s">
        <v>414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285</v>
      </c>
      <c r="F7618" s="77">
        <v>42766</v>
      </c>
      <c r="G7618" s="76" t="s">
        <v>398</v>
      </c>
      <c r="H7618" s="76"/>
      <c r="I7618" s="76" t="s">
        <v>397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285</v>
      </c>
      <c r="F7619" s="77">
        <v>43221</v>
      </c>
      <c r="G7619" s="76" t="s">
        <v>596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276</v>
      </c>
      <c r="F7620" s="77">
        <v>43552</v>
      </c>
      <c r="G7620" s="76" t="s">
        <v>1362</v>
      </c>
      <c r="H7620" s="76" t="s">
        <v>1343</v>
      </c>
      <c r="I7620" s="76" t="s">
        <v>1345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276</v>
      </c>
      <c r="F7621" s="77">
        <v>43597</v>
      </c>
      <c r="G7621" s="76" t="s">
        <v>1361</v>
      </c>
      <c r="H7621" s="76" t="s">
        <v>1343</v>
      </c>
      <c r="I7621" s="76" t="s">
        <v>1360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276</v>
      </c>
      <c r="F7622" s="77">
        <v>43616</v>
      </c>
      <c r="G7622" s="76" t="s">
        <v>1359</v>
      </c>
      <c r="H7622" s="76" t="s">
        <v>1343</v>
      </c>
      <c r="I7622" s="76" t="s">
        <v>1358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276</v>
      </c>
      <c r="F7623" s="77">
        <v>43656</v>
      </c>
      <c r="G7623" s="76" t="s">
        <v>1357</v>
      </c>
      <c r="H7623" s="76" t="s">
        <v>1343</v>
      </c>
      <c r="I7623" s="76" t="s">
        <v>1356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276</v>
      </c>
      <c r="F7624" s="77">
        <v>43685</v>
      </c>
      <c r="G7624" s="76" t="s">
        <v>1355</v>
      </c>
      <c r="H7624" s="76" t="s">
        <v>1343</v>
      </c>
      <c r="I7624" s="76" t="s">
        <v>1353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276</v>
      </c>
      <c r="F7625" s="77">
        <v>43719</v>
      </c>
      <c r="G7625" s="76" t="s">
        <v>1354</v>
      </c>
      <c r="H7625" s="76" t="s">
        <v>1343</v>
      </c>
      <c r="I7625" s="76" t="s">
        <v>1353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276</v>
      </c>
      <c r="F7626" s="77">
        <v>43751</v>
      </c>
      <c r="G7626" s="76" t="s">
        <v>1352</v>
      </c>
      <c r="H7626" s="76" t="s">
        <v>1343</v>
      </c>
      <c r="I7626" s="76" t="s">
        <v>1351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276</v>
      </c>
      <c r="F7627" s="77">
        <v>43899</v>
      </c>
      <c r="G7627" s="76" t="s">
        <v>1350</v>
      </c>
      <c r="H7627" s="76" t="s">
        <v>1343</v>
      </c>
      <c r="I7627" s="76" t="s">
        <v>1349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276</v>
      </c>
      <c r="F7628" s="77">
        <v>43900</v>
      </c>
      <c r="G7628" s="76" t="s">
        <v>1348</v>
      </c>
      <c r="H7628" s="76" t="s">
        <v>1343</v>
      </c>
      <c r="I7628" s="76" t="s">
        <v>1347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276</v>
      </c>
      <c r="F7629" s="77">
        <v>44012</v>
      </c>
      <c r="G7629" s="76" t="s">
        <v>1346</v>
      </c>
      <c r="H7629" s="76" t="s">
        <v>1343</v>
      </c>
      <c r="I7629" s="76" t="s">
        <v>1345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276</v>
      </c>
      <c r="F7630" s="77">
        <v>44020</v>
      </c>
      <c r="G7630" s="76" t="s">
        <v>1344</v>
      </c>
      <c r="H7630" s="76" t="s">
        <v>1343</v>
      </c>
      <c r="I7630" s="76" t="s">
        <v>1342</v>
      </c>
      <c r="J7630" s="78">
        <v>-35</v>
      </c>
    </row>
    <row r="7631" spans="1:10" x14ac:dyDescent="0.25">
      <c r="A7631" s="76"/>
      <c r="B7631" s="76"/>
      <c r="C7631" s="76" t="s">
        <v>1341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1340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285</v>
      </c>
      <c r="F7633" s="77">
        <v>41121</v>
      </c>
      <c r="G7633" s="76" t="s">
        <v>513</v>
      </c>
      <c r="H7633" s="76"/>
      <c r="I7633" s="76" t="s">
        <v>512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285</v>
      </c>
      <c r="F7634" s="77">
        <v>41973</v>
      </c>
      <c r="G7634" s="76" t="s">
        <v>462</v>
      </c>
      <c r="H7634" s="76"/>
      <c r="I7634" s="76" t="s">
        <v>461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285</v>
      </c>
      <c r="F7635" s="77">
        <v>42094</v>
      </c>
      <c r="G7635" s="76" t="s">
        <v>452</v>
      </c>
      <c r="H7635" s="76"/>
      <c r="I7635" s="76" t="s">
        <v>451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285</v>
      </c>
      <c r="F7636" s="77">
        <v>42460</v>
      </c>
      <c r="G7636" s="76" t="s">
        <v>426</v>
      </c>
      <c r="H7636" s="76"/>
      <c r="I7636" s="76" t="s">
        <v>425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285</v>
      </c>
      <c r="F7637" s="77">
        <v>42794</v>
      </c>
      <c r="G7637" s="76" t="s">
        <v>395</v>
      </c>
      <c r="H7637" s="76"/>
      <c r="I7637" s="76" t="s">
        <v>394</v>
      </c>
      <c r="J7637" s="78">
        <v>8</v>
      </c>
    </row>
    <row r="7638" spans="1:10" x14ac:dyDescent="0.25">
      <c r="A7638" s="76"/>
      <c r="B7638" s="76"/>
      <c r="C7638" s="76" t="s">
        <v>1339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1338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285</v>
      </c>
      <c r="F7640" s="77">
        <v>42735</v>
      </c>
      <c r="G7640" s="76" t="s">
        <v>402</v>
      </c>
      <c r="H7640" s="76"/>
      <c r="I7640" s="76" t="s">
        <v>401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285</v>
      </c>
      <c r="F7641" s="77">
        <v>42794</v>
      </c>
      <c r="G7641" s="76" t="s">
        <v>395</v>
      </c>
      <c r="H7641" s="76"/>
      <c r="I7641" s="76" t="s">
        <v>394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285</v>
      </c>
      <c r="F7642" s="77">
        <v>42886</v>
      </c>
      <c r="G7642" s="76" t="s">
        <v>680</v>
      </c>
      <c r="H7642" s="76"/>
      <c r="I7642" s="76" t="s">
        <v>679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276</v>
      </c>
      <c r="F7643" s="77">
        <v>43278</v>
      </c>
      <c r="G7643" s="76" t="s">
        <v>1337</v>
      </c>
      <c r="H7643" s="76" t="s">
        <v>1336</v>
      </c>
      <c r="I7643" s="76" t="s">
        <v>1335</v>
      </c>
      <c r="J7643" s="78">
        <v>-129.1</v>
      </c>
    </row>
    <row r="7644" spans="1:10" x14ac:dyDescent="0.25">
      <c r="A7644" s="76"/>
      <c r="B7644" s="76"/>
      <c r="C7644" s="76" t="s">
        <v>1334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1333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285</v>
      </c>
      <c r="F7646" s="77">
        <v>40877</v>
      </c>
      <c r="G7646" s="76" t="s">
        <v>289</v>
      </c>
      <c r="H7646" s="76"/>
      <c r="I7646" s="76" t="s">
        <v>288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285</v>
      </c>
      <c r="F7647" s="77">
        <v>42004</v>
      </c>
      <c r="G7647" s="76" t="s">
        <v>460</v>
      </c>
      <c r="H7647" s="76"/>
      <c r="I7647" s="76" t="s">
        <v>459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285</v>
      </c>
      <c r="F7648" s="77">
        <v>42490</v>
      </c>
      <c r="G7648" s="76" t="s">
        <v>423</v>
      </c>
      <c r="H7648" s="76"/>
      <c r="I7648" s="76" t="s">
        <v>422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285</v>
      </c>
      <c r="F7649" s="77">
        <v>42767</v>
      </c>
      <c r="G7649" s="76" t="s">
        <v>284</v>
      </c>
      <c r="H7649" s="76"/>
      <c r="I7649" s="76" t="s">
        <v>283</v>
      </c>
      <c r="J7649" s="78">
        <v>-60</v>
      </c>
    </row>
    <row r="7650" spans="1:10" x14ac:dyDescent="0.25">
      <c r="A7650" s="76"/>
      <c r="B7650" s="76"/>
      <c r="C7650" s="76" t="s">
        <v>1332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1331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285</v>
      </c>
      <c r="F7652" s="77">
        <v>40574</v>
      </c>
      <c r="G7652" s="76" t="s">
        <v>539</v>
      </c>
      <c r="H7652" s="76"/>
      <c r="I7652" s="76" t="s">
        <v>538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285</v>
      </c>
      <c r="F7653" s="77">
        <v>40663</v>
      </c>
      <c r="G7653" s="76" t="s">
        <v>1249</v>
      </c>
      <c r="H7653" s="76"/>
      <c r="I7653" s="76" t="s">
        <v>1248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285</v>
      </c>
      <c r="F7654" s="77">
        <v>40694</v>
      </c>
      <c r="G7654" s="76" t="s">
        <v>593</v>
      </c>
      <c r="H7654" s="76"/>
      <c r="I7654" s="76" t="s">
        <v>592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285</v>
      </c>
      <c r="F7655" s="77">
        <v>40724</v>
      </c>
      <c r="G7655" s="76" t="s">
        <v>533</v>
      </c>
      <c r="H7655" s="76"/>
      <c r="I7655" s="76" t="s">
        <v>532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285</v>
      </c>
      <c r="F7656" s="77">
        <v>40877</v>
      </c>
      <c r="G7656" s="76" t="s">
        <v>289</v>
      </c>
      <c r="H7656" s="76"/>
      <c r="I7656" s="76" t="s">
        <v>288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285</v>
      </c>
      <c r="F7657" s="77">
        <v>40877</v>
      </c>
      <c r="G7657" s="76" t="s">
        <v>529</v>
      </c>
      <c r="H7657" s="76"/>
      <c r="I7657" s="76" t="s">
        <v>528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285</v>
      </c>
      <c r="F7658" s="77">
        <v>41121</v>
      </c>
      <c r="G7658" s="76" t="s">
        <v>513</v>
      </c>
      <c r="H7658" s="76"/>
      <c r="I7658" s="76" t="s">
        <v>512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285</v>
      </c>
      <c r="F7659" s="77">
        <v>41213</v>
      </c>
      <c r="G7659" s="76" t="s">
        <v>507</v>
      </c>
      <c r="H7659" s="76"/>
      <c r="I7659" s="76" t="s">
        <v>506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285</v>
      </c>
      <c r="F7660" s="77">
        <v>41486</v>
      </c>
      <c r="G7660" s="76" t="s">
        <v>591</v>
      </c>
      <c r="H7660" s="76"/>
      <c r="I7660" s="76" t="s">
        <v>590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285</v>
      </c>
      <c r="F7661" s="77">
        <v>41517</v>
      </c>
      <c r="G7661" s="76" t="s">
        <v>489</v>
      </c>
      <c r="H7661" s="76"/>
      <c r="I7661" s="76" t="s">
        <v>488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285</v>
      </c>
      <c r="F7662" s="77">
        <v>41578</v>
      </c>
      <c r="G7662" s="76" t="s">
        <v>485</v>
      </c>
      <c r="H7662" s="76"/>
      <c r="I7662" s="76" t="s">
        <v>484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637</v>
      </c>
      <c r="F7663" s="77">
        <v>41890</v>
      </c>
      <c r="G7663" s="76"/>
      <c r="H7663" s="76"/>
      <c r="I7663" s="76" t="s">
        <v>1330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296</v>
      </c>
      <c r="F7664" s="77">
        <v>41953</v>
      </c>
      <c r="G7664" s="76"/>
      <c r="H7664" s="76" t="s">
        <v>1279</v>
      </c>
      <c r="I7664" s="76" t="s">
        <v>1329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285</v>
      </c>
      <c r="F7665" s="77">
        <v>41973</v>
      </c>
      <c r="G7665" s="76" t="s">
        <v>462</v>
      </c>
      <c r="H7665" s="76"/>
      <c r="I7665" s="76" t="s">
        <v>461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637</v>
      </c>
      <c r="F7666" s="77">
        <v>42001</v>
      </c>
      <c r="G7666" s="76"/>
      <c r="H7666" s="76"/>
      <c r="I7666" s="76" t="s">
        <v>1328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637</v>
      </c>
      <c r="F7667" s="77">
        <v>42002</v>
      </c>
      <c r="G7667" s="76"/>
      <c r="H7667" s="76"/>
      <c r="I7667" s="76" t="s">
        <v>1328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285</v>
      </c>
      <c r="F7668" s="77">
        <v>42063</v>
      </c>
      <c r="G7668" s="76" t="s">
        <v>457</v>
      </c>
      <c r="H7668" s="76"/>
      <c r="I7668" s="76" t="s">
        <v>456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296</v>
      </c>
      <c r="F7669" s="77">
        <v>42114</v>
      </c>
      <c r="G7669" s="76"/>
      <c r="H7669" s="76" t="s">
        <v>1279</v>
      </c>
      <c r="I7669" s="76" t="s">
        <v>1214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285</v>
      </c>
      <c r="F7670" s="77">
        <v>42216</v>
      </c>
      <c r="G7670" s="76" t="s">
        <v>927</v>
      </c>
      <c r="H7670" s="76"/>
      <c r="I7670" s="76" t="s">
        <v>926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285</v>
      </c>
      <c r="F7671" s="77">
        <v>42247</v>
      </c>
      <c r="G7671" s="76" t="s">
        <v>440</v>
      </c>
      <c r="H7671" s="76"/>
      <c r="I7671" s="76" t="s">
        <v>439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285</v>
      </c>
      <c r="F7672" s="77">
        <v>42277</v>
      </c>
      <c r="G7672" s="76" t="s">
        <v>438</v>
      </c>
      <c r="H7672" s="76"/>
      <c r="I7672" s="76" t="s">
        <v>437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296</v>
      </c>
      <c r="F7673" s="77">
        <v>42290</v>
      </c>
      <c r="G7673" s="76"/>
      <c r="H7673" s="76" t="s">
        <v>1279</v>
      </c>
      <c r="I7673" s="76" t="s">
        <v>1327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296</v>
      </c>
      <c r="F7674" s="77">
        <v>42290</v>
      </c>
      <c r="G7674" s="76"/>
      <c r="H7674" s="76" t="s">
        <v>1279</v>
      </c>
      <c r="I7674" s="76" t="s">
        <v>1326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296</v>
      </c>
      <c r="F7675" s="77">
        <v>42320</v>
      </c>
      <c r="G7675" s="76"/>
      <c r="H7675" s="76" t="s">
        <v>1279</v>
      </c>
      <c r="I7675" s="76" t="s">
        <v>1214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296</v>
      </c>
      <c r="F7676" s="77">
        <v>42415</v>
      </c>
      <c r="G7676" s="76"/>
      <c r="H7676" s="76" t="s">
        <v>1279</v>
      </c>
      <c r="I7676" s="76" t="s">
        <v>1325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285</v>
      </c>
      <c r="F7677" s="77">
        <v>42429</v>
      </c>
      <c r="G7677" s="76" t="s">
        <v>427</v>
      </c>
      <c r="H7677" s="76"/>
      <c r="I7677" s="76" t="s">
        <v>394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285</v>
      </c>
      <c r="F7678" s="77">
        <v>42460</v>
      </c>
      <c r="G7678" s="76" t="s">
        <v>426</v>
      </c>
      <c r="H7678" s="76"/>
      <c r="I7678" s="76" t="s">
        <v>425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285</v>
      </c>
      <c r="F7679" s="77">
        <v>42490</v>
      </c>
      <c r="G7679" s="76" t="s">
        <v>423</v>
      </c>
      <c r="H7679" s="76"/>
      <c r="I7679" s="76" t="s">
        <v>422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637</v>
      </c>
      <c r="F7680" s="77">
        <v>42598</v>
      </c>
      <c r="G7680" s="76"/>
      <c r="H7680" s="76"/>
      <c r="I7680" s="76" t="s">
        <v>1324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637</v>
      </c>
      <c r="F7681" s="77">
        <v>42598</v>
      </c>
      <c r="G7681" s="76"/>
      <c r="H7681" s="76"/>
      <c r="I7681" s="76" t="s">
        <v>681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296</v>
      </c>
      <c r="F7682" s="77">
        <v>42604</v>
      </c>
      <c r="G7682" s="76"/>
      <c r="H7682" s="76" t="s">
        <v>1279</v>
      </c>
      <c r="I7682" s="76" t="s">
        <v>1323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285</v>
      </c>
      <c r="F7683" s="77">
        <v>42643</v>
      </c>
      <c r="G7683" s="76" t="s">
        <v>409</v>
      </c>
      <c r="H7683" s="76"/>
      <c r="I7683" s="76" t="s">
        <v>408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296</v>
      </c>
      <c r="F7684" s="77">
        <v>42660</v>
      </c>
      <c r="G7684" s="76"/>
      <c r="H7684" s="76" t="s">
        <v>1279</v>
      </c>
      <c r="I7684" s="76" t="s">
        <v>1322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285</v>
      </c>
      <c r="F7685" s="77">
        <v>42675</v>
      </c>
      <c r="G7685" s="76" t="s">
        <v>406</v>
      </c>
      <c r="H7685" s="76"/>
      <c r="I7685" s="76" t="s">
        <v>405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296</v>
      </c>
      <c r="F7686" s="77">
        <v>42702</v>
      </c>
      <c r="G7686" s="76"/>
      <c r="H7686" s="76" t="s">
        <v>1279</v>
      </c>
      <c r="I7686" s="76" t="s">
        <v>1321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285</v>
      </c>
      <c r="F7687" s="77">
        <v>42704</v>
      </c>
      <c r="G7687" s="76" t="s">
        <v>807</v>
      </c>
      <c r="H7687" s="76"/>
      <c r="I7687" s="76" t="s">
        <v>806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637</v>
      </c>
      <c r="F7688" s="77">
        <v>42713</v>
      </c>
      <c r="G7688" s="76"/>
      <c r="H7688" s="76" t="s">
        <v>1320</v>
      </c>
      <c r="I7688" s="76" t="s">
        <v>1319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296</v>
      </c>
      <c r="F7689" s="77">
        <v>42716</v>
      </c>
      <c r="G7689" s="76"/>
      <c r="H7689" s="76" t="s">
        <v>1279</v>
      </c>
      <c r="I7689" s="76" t="s">
        <v>1318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296</v>
      </c>
      <c r="F7690" s="77">
        <v>42723</v>
      </c>
      <c r="G7690" s="76"/>
      <c r="H7690" s="76" t="s">
        <v>1317</v>
      </c>
      <c r="I7690" s="76" t="s">
        <v>1316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285</v>
      </c>
      <c r="F7691" s="77">
        <v>42766</v>
      </c>
      <c r="G7691" s="76" t="s">
        <v>398</v>
      </c>
      <c r="H7691" s="76"/>
      <c r="I7691" s="76" t="s">
        <v>397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276</v>
      </c>
      <c r="F7692" s="77">
        <v>42796</v>
      </c>
      <c r="G7692" s="76"/>
      <c r="H7692" s="76" t="s">
        <v>1279</v>
      </c>
      <c r="I7692" s="76" t="s">
        <v>1315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285</v>
      </c>
      <c r="F7693" s="77">
        <v>42855</v>
      </c>
      <c r="G7693" s="76" t="s">
        <v>388</v>
      </c>
      <c r="H7693" s="76"/>
      <c r="I7693" s="76" t="s">
        <v>387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276</v>
      </c>
      <c r="F7694" s="77">
        <v>42953</v>
      </c>
      <c r="G7694" s="76" t="s">
        <v>1314</v>
      </c>
      <c r="H7694" s="76" t="s">
        <v>1311</v>
      </c>
      <c r="I7694" s="76" t="s">
        <v>1313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276</v>
      </c>
      <c r="F7695" s="77">
        <v>43031</v>
      </c>
      <c r="G7695" s="76" t="s">
        <v>1312</v>
      </c>
      <c r="H7695" s="76" t="s">
        <v>1311</v>
      </c>
      <c r="I7695" s="76" t="s">
        <v>1310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276</v>
      </c>
      <c r="F7696" s="77">
        <v>43081</v>
      </c>
      <c r="G7696" s="76" t="s">
        <v>1309</v>
      </c>
      <c r="H7696" s="76" t="s">
        <v>1279</v>
      </c>
      <c r="I7696" s="76" t="s">
        <v>1308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276</v>
      </c>
      <c r="F7697" s="77">
        <v>43231</v>
      </c>
      <c r="G7697" s="76" t="s">
        <v>1307</v>
      </c>
      <c r="H7697" s="76" t="s">
        <v>1279</v>
      </c>
      <c r="I7697" s="76" t="s">
        <v>1306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276</v>
      </c>
      <c r="F7698" s="77">
        <v>43308</v>
      </c>
      <c r="G7698" s="76" t="s">
        <v>1305</v>
      </c>
      <c r="H7698" s="76" t="s">
        <v>1279</v>
      </c>
      <c r="I7698" s="76" t="s">
        <v>1304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637</v>
      </c>
      <c r="F7699" s="77">
        <v>43373</v>
      </c>
      <c r="G7699" s="76"/>
      <c r="H7699" s="76"/>
      <c r="I7699" s="76" t="s">
        <v>1303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637</v>
      </c>
      <c r="F7700" s="77">
        <v>43373</v>
      </c>
      <c r="G7700" s="76"/>
      <c r="H7700" s="76"/>
      <c r="I7700" s="76" t="s">
        <v>1302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276</v>
      </c>
      <c r="F7701" s="77">
        <v>43435</v>
      </c>
      <c r="G7701" s="76" t="s">
        <v>1301</v>
      </c>
      <c r="H7701" s="76" t="s">
        <v>1279</v>
      </c>
      <c r="I7701" s="76" t="s">
        <v>1300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276</v>
      </c>
      <c r="F7702" s="77">
        <v>43476</v>
      </c>
      <c r="G7702" s="76" t="s">
        <v>1299</v>
      </c>
      <c r="H7702" s="76" t="s">
        <v>1279</v>
      </c>
      <c r="I7702" s="76" t="s">
        <v>1298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637</v>
      </c>
      <c r="F7703" s="77">
        <v>43496</v>
      </c>
      <c r="G7703" s="76"/>
      <c r="H7703" s="76"/>
      <c r="I7703" s="76" t="s">
        <v>1297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637</v>
      </c>
      <c r="F7704" s="77">
        <v>43496</v>
      </c>
      <c r="G7704" s="76"/>
      <c r="H7704" s="76"/>
      <c r="I7704" s="76" t="s">
        <v>1296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276</v>
      </c>
      <c r="F7705" s="77">
        <v>43552</v>
      </c>
      <c r="G7705" s="76" t="s">
        <v>1295</v>
      </c>
      <c r="H7705" s="76" t="s">
        <v>1279</v>
      </c>
      <c r="I7705" s="76" t="s">
        <v>1294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276</v>
      </c>
      <c r="F7706" s="77">
        <v>43585</v>
      </c>
      <c r="G7706" s="76" t="s">
        <v>1293</v>
      </c>
      <c r="H7706" s="76" t="s">
        <v>1279</v>
      </c>
      <c r="I7706" s="76" t="s">
        <v>1292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276</v>
      </c>
      <c r="F7707" s="77">
        <v>43597</v>
      </c>
      <c r="G7707" s="76" t="s">
        <v>1291</v>
      </c>
      <c r="H7707" s="76" t="s">
        <v>1279</v>
      </c>
      <c r="I7707" s="76" t="s">
        <v>1290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276</v>
      </c>
      <c r="F7708" s="77">
        <v>43677</v>
      </c>
      <c r="G7708" s="76" t="s">
        <v>1289</v>
      </c>
      <c r="H7708" s="76" t="s">
        <v>1279</v>
      </c>
      <c r="I7708" s="76" t="s">
        <v>1288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276</v>
      </c>
      <c r="F7709" s="77">
        <v>43677</v>
      </c>
      <c r="G7709" s="76" t="s">
        <v>1287</v>
      </c>
      <c r="H7709" s="76" t="s">
        <v>1282</v>
      </c>
      <c r="I7709" s="76" t="s">
        <v>1286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276</v>
      </c>
      <c r="F7710" s="77">
        <v>43783</v>
      </c>
      <c r="G7710" s="76" t="s">
        <v>1285</v>
      </c>
      <c r="H7710" s="76" t="s">
        <v>1279</v>
      </c>
      <c r="I7710" s="76" t="s">
        <v>1284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276</v>
      </c>
      <c r="F7711" s="77">
        <v>43876</v>
      </c>
      <c r="G7711" s="76" t="s">
        <v>1283</v>
      </c>
      <c r="H7711" s="76" t="s">
        <v>1282</v>
      </c>
      <c r="I7711" s="76" t="s">
        <v>1281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276</v>
      </c>
      <c r="F7712" s="77">
        <v>43900</v>
      </c>
      <c r="G7712" s="76" t="s">
        <v>1280</v>
      </c>
      <c r="H7712" s="76" t="s">
        <v>1279</v>
      </c>
      <c r="I7712" s="76" t="s">
        <v>977</v>
      </c>
      <c r="J7712" s="78">
        <v>-90.45</v>
      </c>
    </row>
    <row r="7713" spans="1:10" x14ac:dyDescent="0.25">
      <c r="A7713" s="76"/>
      <c r="B7713" s="76"/>
      <c r="C7713" s="76" t="s">
        <v>1278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1277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285</v>
      </c>
      <c r="F7715" s="77">
        <v>41060</v>
      </c>
      <c r="G7715" s="76" t="s">
        <v>515</v>
      </c>
      <c r="H7715" s="76"/>
      <c r="I7715" s="76" t="s">
        <v>514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637</v>
      </c>
      <c r="F7716" s="77">
        <v>42179</v>
      </c>
      <c r="G7716" s="76"/>
      <c r="H7716" s="76" t="s">
        <v>1276</v>
      </c>
      <c r="I7716" s="76" t="s">
        <v>962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637</v>
      </c>
      <c r="F7717" s="77">
        <v>42179</v>
      </c>
      <c r="G7717" s="76"/>
      <c r="H7717" s="76"/>
      <c r="I7717" s="76" t="s">
        <v>681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285</v>
      </c>
      <c r="F7718" s="77">
        <v>42247</v>
      </c>
      <c r="G7718" s="76" t="s">
        <v>440</v>
      </c>
      <c r="H7718" s="76"/>
      <c r="I7718" s="76" t="s">
        <v>439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285</v>
      </c>
      <c r="F7719" s="77">
        <v>42370</v>
      </c>
      <c r="G7719" s="76" t="s">
        <v>568</v>
      </c>
      <c r="H7719" s="76"/>
      <c r="I7719" s="76" t="s">
        <v>567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285</v>
      </c>
      <c r="F7720" s="77">
        <v>42810</v>
      </c>
      <c r="G7720" s="76" t="s">
        <v>585</v>
      </c>
      <c r="H7720" s="76"/>
      <c r="I7720" s="76" t="s">
        <v>584</v>
      </c>
      <c r="J7720" s="78">
        <v>-499.62</v>
      </c>
    </row>
    <row r="7721" spans="1:10" x14ac:dyDescent="0.25">
      <c r="A7721" s="76"/>
      <c r="B7721" s="76"/>
      <c r="C7721" s="76" t="s">
        <v>1275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1274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285</v>
      </c>
      <c r="F7723" s="77">
        <v>42460</v>
      </c>
      <c r="G7723" s="76" t="s">
        <v>426</v>
      </c>
      <c r="H7723" s="76"/>
      <c r="I7723" s="76" t="s">
        <v>425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285</v>
      </c>
      <c r="F7724" s="77">
        <v>42643</v>
      </c>
      <c r="G7724" s="76" t="s">
        <v>409</v>
      </c>
      <c r="H7724" s="76"/>
      <c r="I7724" s="76" t="s">
        <v>408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296</v>
      </c>
      <c r="F7725" s="77">
        <v>42723</v>
      </c>
      <c r="G7725" s="76" t="s">
        <v>610</v>
      </c>
      <c r="H7725" s="76" t="s">
        <v>1273</v>
      </c>
      <c r="I7725" s="76" t="s">
        <v>1272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285</v>
      </c>
      <c r="F7726" s="77">
        <v>42794</v>
      </c>
      <c r="G7726" s="76" t="s">
        <v>395</v>
      </c>
      <c r="H7726" s="76"/>
      <c r="I7726" s="76" t="s">
        <v>394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285</v>
      </c>
      <c r="F7727" s="77">
        <v>42825</v>
      </c>
      <c r="G7727" s="76" t="s">
        <v>391</v>
      </c>
      <c r="H7727" s="76"/>
      <c r="I7727" s="76" t="s">
        <v>390</v>
      </c>
      <c r="J7727" s="78">
        <v>38</v>
      </c>
    </row>
    <row r="7728" spans="1:10" x14ac:dyDescent="0.25">
      <c r="A7728" s="76"/>
      <c r="B7728" s="76"/>
      <c r="C7728" s="76" t="s">
        <v>1271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1270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285</v>
      </c>
      <c r="F7730" s="77">
        <v>40574</v>
      </c>
      <c r="G7730" s="76" t="s">
        <v>884</v>
      </c>
      <c r="H7730" s="76"/>
      <c r="I7730" s="76" t="s">
        <v>883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285</v>
      </c>
      <c r="F7731" s="77">
        <v>40574</v>
      </c>
      <c r="G7731" s="76" t="s">
        <v>539</v>
      </c>
      <c r="H7731" s="76"/>
      <c r="I7731" s="76" t="s">
        <v>538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285</v>
      </c>
      <c r="F7732" s="77">
        <v>40574</v>
      </c>
      <c r="G7732" s="76" t="s">
        <v>537</v>
      </c>
      <c r="H7732" s="76"/>
      <c r="I7732" s="76" t="s">
        <v>536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285</v>
      </c>
      <c r="F7733" s="77">
        <v>40633</v>
      </c>
      <c r="G7733" s="76" t="s">
        <v>535</v>
      </c>
      <c r="H7733" s="76"/>
      <c r="I7733" s="76" t="s">
        <v>534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285</v>
      </c>
      <c r="F7734" s="77">
        <v>40755</v>
      </c>
      <c r="G7734" s="76" t="s">
        <v>531</v>
      </c>
      <c r="H7734" s="76"/>
      <c r="I7734" s="76" t="s">
        <v>530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285</v>
      </c>
      <c r="F7735" s="77">
        <v>40877</v>
      </c>
      <c r="G7735" s="76" t="s">
        <v>289</v>
      </c>
      <c r="H7735" s="76"/>
      <c r="I7735" s="76" t="s">
        <v>288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285</v>
      </c>
      <c r="F7736" s="77">
        <v>40939</v>
      </c>
      <c r="G7736" s="76" t="s">
        <v>525</v>
      </c>
      <c r="H7736" s="76"/>
      <c r="I7736" s="76" t="s">
        <v>524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285</v>
      </c>
      <c r="F7737" s="77">
        <v>41060</v>
      </c>
      <c r="G7737" s="76" t="s">
        <v>515</v>
      </c>
      <c r="H7737" s="76"/>
      <c r="I7737" s="76" t="s">
        <v>514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285</v>
      </c>
      <c r="F7738" s="77">
        <v>41121</v>
      </c>
      <c r="G7738" s="76" t="s">
        <v>513</v>
      </c>
      <c r="H7738" s="76"/>
      <c r="I7738" s="76" t="s">
        <v>512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285</v>
      </c>
      <c r="F7739" s="77">
        <v>41213</v>
      </c>
      <c r="G7739" s="76" t="s">
        <v>507</v>
      </c>
      <c r="H7739" s="76"/>
      <c r="I7739" s="76" t="s">
        <v>506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285</v>
      </c>
      <c r="F7740" s="77">
        <v>41274</v>
      </c>
      <c r="G7740" s="76" t="s">
        <v>503</v>
      </c>
      <c r="H7740" s="76"/>
      <c r="I7740" s="76" t="s">
        <v>502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285</v>
      </c>
      <c r="F7741" s="77">
        <v>41305</v>
      </c>
      <c r="G7741" s="76" t="s">
        <v>501</v>
      </c>
      <c r="H7741" s="76"/>
      <c r="I7741" s="76" t="s">
        <v>500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285</v>
      </c>
      <c r="F7742" s="77">
        <v>41425</v>
      </c>
      <c r="G7742" s="76" t="s">
        <v>493</v>
      </c>
      <c r="H7742" s="76"/>
      <c r="I7742" s="76" t="s">
        <v>492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285</v>
      </c>
      <c r="F7743" s="77">
        <v>41455</v>
      </c>
      <c r="G7743" s="76" t="s">
        <v>491</v>
      </c>
      <c r="H7743" s="76"/>
      <c r="I7743" s="76" t="s">
        <v>490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285</v>
      </c>
      <c r="F7744" s="77">
        <v>41486</v>
      </c>
      <c r="G7744" s="76" t="s">
        <v>591</v>
      </c>
      <c r="H7744" s="76"/>
      <c r="I7744" s="76" t="s">
        <v>590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285</v>
      </c>
      <c r="F7745" s="77">
        <v>41608</v>
      </c>
      <c r="G7745" s="76" t="s">
        <v>483</v>
      </c>
      <c r="H7745" s="76"/>
      <c r="I7745" s="76" t="s">
        <v>482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285</v>
      </c>
      <c r="F7746" s="77">
        <v>41670</v>
      </c>
      <c r="G7746" s="76" t="s">
        <v>587</v>
      </c>
      <c r="H7746" s="76"/>
      <c r="I7746" s="76" t="s">
        <v>586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285</v>
      </c>
      <c r="F7747" s="77">
        <v>41698</v>
      </c>
      <c r="G7747" s="76" t="s">
        <v>477</v>
      </c>
      <c r="H7747" s="76"/>
      <c r="I7747" s="76" t="s">
        <v>476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285</v>
      </c>
      <c r="F7748" s="77">
        <v>41882</v>
      </c>
      <c r="G7748" s="76" t="s">
        <v>467</v>
      </c>
      <c r="H7748" s="76"/>
      <c r="I7748" s="76" t="s">
        <v>466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285</v>
      </c>
      <c r="F7749" s="77">
        <v>41943</v>
      </c>
      <c r="G7749" s="76" t="s">
        <v>465</v>
      </c>
      <c r="H7749" s="76"/>
      <c r="I7749" s="76" t="s">
        <v>464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285</v>
      </c>
      <c r="F7750" s="77">
        <v>41973</v>
      </c>
      <c r="G7750" s="76" t="s">
        <v>462</v>
      </c>
      <c r="H7750" s="76"/>
      <c r="I7750" s="76" t="s">
        <v>461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285</v>
      </c>
      <c r="F7751" s="77">
        <v>42277</v>
      </c>
      <c r="G7751" s="76" t="s">
        <v>438</v>
      </c>
      <c r="H7751" s="76"/>
      <c r="I7751" s="76" t="s">
        <v>437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285</v>
      </c>
      <c r="F7752" s="77">
        <v>42369</v>
      </c>
      <c r="G7752" s="76" t="s">
        <v>432</v>
      </c>
      <c r="H7752" s="76"/>
      <c r="I7752" s="76" t="s">
        <v>431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285</v>
      </c>
      <c r="F7753" s="77">
        <v>42429</v>
      </c>
      <c r="G7753" s="76" t="s">
        <v>427</v>
      </c>
      <c r="H7753" s="76"/>
      <c r="I7753" s="76" t="s">
        <v>394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296</v>
      </c>
      <c r="F7754" s="77">
        <v>42513</v>
      </c>
      <c r="G7754" s="76"/>
      <c r="H7754" s="76" t="s">
        <v>1269</v>
      </c>
      <c r="I7754" s="76" t="s">
        <v>1268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296</v>
      </c>
      <c r="F7755" s="77">
        <v>42541</v>
      </c>
      <c r="G7755" s="76"/>
      <c r="H7755" s="76" t="s">
        <v>1267</v>
      </c>
      <c r="I7755" s="76" t="s">
        <v>1266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285</v>
      </c>
      <c r="F7756" s="77">
        <v>42582</v>
      </c>
      <c r="G7756" s="76" t="s">
        <v>415</v>
      </c>
      <c r="H7756" s="76"/>
      <c r="I7756" s="76" t="s">
        <v>414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285</v>
      </c>
      <c r="F7757" s="77">
        <v>42613</v>
      </c>
      <c r="G7757" s="76" t="s">
        <v>413</v>
      </c>
      <c r="H7757" s="76"/>
      <c r="I7757" s="76" t="s">
        <v>412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285</v>
      </c>
      <c r="F7758" s="77">
        <v>42675</v>
      </c>
      <c r="G7758" s="76" t="s">
        <v>406</v>
      </c>
      <c r="H7758" s="76"/>
      <c r="I7758" s="76" t="s">
        <v>405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285</v>
      </c>
      <c r="F7759" s="77">
        <v>42794</v>
      </c>
      <c r="G7759" s="76" t="s">
        <v>395</v>
      </c>
      <c r="H7759" s="76"/>
      <c r="I7759" s="76" t="s">
        <v>394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285</v>
      </c>
      <c r="F7760" s="77">
        <v>42825</v>
      </c>
      <c r="G7760" s="76" t="s">
        <v>391</v>
      </c>
      <c r="H7760" s="76"/>
      <c r="I7760" s="76" t="s">
        <v>390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285</v>
      </c>
      <c r="F7761" s="77">
        <v>42886</v>
      </c>
      <c r="G7761" s="76" t="s">
        <v>680</v>
      </c>
      <c r="H7761" s="76"/>
      <c r="I7761" s="76" t="s">
        <v>679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285</v>
      </c>
      <c r="F7762" s="77">
        <v>43221</v>
      </c>
      <c r="G7762" s="76" t="s">
        <v>596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285</v>
      </c>
      <c r="F7763" s="77">
        <v>43281</v>
      </c>
      <c r="G7763" s="76" t="s">
        <v>720</v>
      </c>
      <c r="H7763" s="76"/>
      <c r="I7763" s="76" t="s">
        <v>719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285</v>
      </c>
      <c r="F7764" s="77">
        <v>43281</v>
      </c>
      <c r="G7764" s="76" t="s">
        <v>365</v>
      </c>
      <c r="H7764" s="76"/>
      <c r="I7764" s="76" t="s">
        <v>364</v>
      </c>
      <c r="J7764" s="78">
        <v>60</v>
      </c>
    </row>
    <row r="7765" spans="1:10" x14ac:dyDescent="0.25">
      <c r="A7765" s="76"/>
      <c r="B7765" s="76"/>
      <c r="C7765" s="76" t="s">
        <v>1265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1264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285</v>
      </c>
      <c r="F7767" s="77">
        <v>40877</v>
      </c>
      <c r="G7767" s="76" t="s">
        <v>289</v>
      </c>
      <c r="H7767" s="76"/>
      <c r="I7767" s="76" t="s">
        <v>288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285</v>
      </c>
      <c r="F7768" s="77">
        <v>41029</v>
      </c>
      <c r="G7768" s="76" t="s">
        <v>519</v>
      </c>
      <c r="H7768" s="76"/>
      <c r="I7768" s="76" t="s">
        <v>518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285</v>
      </c>
      <c r="F7769" s="77">
        <v>41243</v>
      </c>
      <c r="G7769" s="76" t="s">
        <v>827</v>
      </c>
      <c r="H7769" s="76"/>
      <c r="I7769" s="76" t="s">
        <v>826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285</v>
      </c>
      <c r="F7770" s="77">
        <v>41578</v>
      </c>
      <c r="G7770" s="76" t="s">
        <v>485</v>
      </c>
      <c r="H7770" s="76"/>
      <c r="I7770" s="76" t="s">
        <v>484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285</v>
      </c>
      <c r="F7771" s="77">
        <v>42035</v>
      </c>
      <c r="G7771" s="76" t="s">
        <v>754</v>
      </c>
      <c r="H7771" s="76"/>
      <c r="I7771" s="76" t="s">
        <v>753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285</v>
      </c>
      <c r="F7772" s="77">
        <v>42308</v>
      </c>
      <c r="G7772" s="76" t="s">
        <v>436</v>
      </c>
      <c r="H7772" s="76"/>
      <c r="I7772" s="76" t="s">
        <v>435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285</v>
      </c>
      <c r="F7773" s="77">
        <v>42429</v>
      </c>
      <c r="G7773" s="76" t="s">
        <v>427</v>
      </c>
      <c r="H7773" s="76"/>
      <c r="I7773" s="76" t="s">
        <v>394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285</v>
      </c>
      <c r="F7774" s="77">
        <v>42551</v>
      </c>
      <c r="G7774" s="76" t="s">
        <v>418</v>
      </c>
      <c r="H7774" s="76"/>
      <c r="I7774" s="76" t="s">
        <v>417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285</v>
      </c>
      <c r="F7775" s="77">
        <v>42582</v>
      </c>
      <c r="G7775" s="76" t="s">
        <v>415</v>
      </c>
      <c r="H7775" s="76"/>
      <c r="I7775" s="76" t="s">
        <v>414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285</v>
      </c>
      <c r="F7776" s="77">
        <v>42613</v>
      </c>
      <c r="G7776" s="76" t="s">
        <v>413</v>
      </c>
      <c r="H7776" s="76"/>
      <c r="I7776" s="76" t="s">
        <v>412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285</v>
      </c>
      <c r="F7777" s="77">
        <v>42643</v>
      </c>
      <c r="G7777" s="76" t="s">
        <v>409</v>
      </c>
      <c r="H7777" s="76"/>
      <c r="I7777" s="76" t="s">
        <v>408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285</v>
      </c>
      <c r="F7778" s="77">
        <v>42675</v>
      </c>
      <c r="G7778" s="76" t="s">
        <v>406</v>
      </c>
      <c r="H7778" s="76"/>
      <c r="I7778" s="76" t="s">
        <v>405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285</v>
      </c>
      <c r="F7779" s="77">
        <v>42735</v>
      </c>
      <c r="G7779" s="76" t="s">
        <v>402</v>
      </c>
      <c r="H7779" s="76"/>
      <c r="I7779" s="76" t="s">
        <v>401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285</v>
      </c>
      <c r="F7780" s="77">
        <v>42855</v>
      </c>
      <c r="G7780" s="76" t="s">
        <v>388</v>
      </c>
      <c r="H7780" s="76"/>
      <c r="I7780" s="76" t="s">
        <v>387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285</v>
      </c>
      <c r="F7781" s="77">
        <v>42886</v>
      </c>
      <c r="G7781" s="76" t="s">
        <v>680</v>
      </c>
      <c r="H7781" s="76"/>
      <c r="I7781" s="76" t="s">
        <v>679</v>
      </c>
      <c r="J7781" s="78">
        <v>20</v>
      </c>
    </row>
    <row r="7782" spans="1:10" x14ac:dyDescent="0.25">
      <c r="A7782" s="76"/>
      <c r="B7782" s="76"/>
      <c r="C7782" s="76" t="s">
        <v>1263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1262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285</v>
      </c>
      <c r="F7784" s="77">
        <v>40602</v>
      </c>
      <c r="G7784" s="76" t="s">
        <v>838</v>
      </c>
      <c r="H7784" s="76"/>
      <c r="I7784" s="76" t="s">
        <v>837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285</v>
      </c>
      <c r="F7785" s="77">
        <v>40633</v>
      </c>
      <c r="G7785" s="76" t="s">
        <v>535</v>
      </c>
      <c r="H7785" s="76"/>
      <c r="I7785" s="76" t="s">
        <v>534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285</v>
      </c>
      <c r="F7786" s="77">
        <v>40908</v>
      </c>
      <c r="G7786" s="76" t="s">
        <v>527</v>
      </c>
      <c r="H7786" s="76"/>
      <c r="I7786" s="76" t="s">
        <v>526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285</v>
      </c>
      <c r="F7787" s="77">
        <v>40968</v>
      </c>
      <c r="G7787" s="76" t="s">
        <v>523</v>
      </c>
      <c r="H7787" s="76"/>
      <c r="I7787" s="76" t="s">
        <v>522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285</v>
      </c>
      <c r="F7788" s="77">
        <v>40999</v>
      </c>
      <c r="G7788" s="76" t="s">
        <v>521</v>
      </c>
      <c r="H7788" s="76"/>
      <c r="I7788" s="76" t="s">
        <v>520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285</v>
      </c>
      <c r="F7789" s="77">
        <v>41121</v>
      </c>
      <c r="G7789" s="76" t="s">
        <v>513</v>
      </c>
      <c r="H7789" s="76"/>
      <c r="I7789" s="76" t="s">
        <v>512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285</v>
      </c>
      <c r="F7790" s="77">
        <v>41152</v>
      </c>
      <c r="G7790" s="76" t="s">
        <v>511</v>
      </c>
      <c r="H7790" s="76"/>
      <c r="I7790" s="76" t="s">
        <v>510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285</v>
      </c>
      <c r="F7791" s="77">
        <v>41213</v>
      </c>
      <c r="G7791" s="76" t="s">
        <v>507</v>
      </c>
      <c r="H7791" s="76"/>
      <c r="I7791" s="76" t="s">
        <v>506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285</v>
      </c>
      <c r="F7792" s="77">
        <v>41274</v>
      </c>
      <c r="G7792" s="76" t="s">
        <v>503</v>
      </c>
      <c r="H7792" s="76"/>
      <c r="I7792" s="76" t="s">
        <v>502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285</v>
      </c>
      <c r="F7793" s="77">
        <v>41394</v>
      </c>
      <c r="G7793" s="76" t="s">
        <v>495</v>
      </c>
      <c r="H7793" s="76"/>
      <c r="I7793" s="76" t="s">
        <v>494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285</v>
      </c>
      <c r="F7794" s="77">
        <v>41486</v>
      </c>
      <c r="G7794" s="76" t="s">
        <v>591</v>
      </c>
      <c r="H7794" s="76"/>
      <c r="I7794" s="76" t="s">
        <v>590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285</v>
      </c>
      <c r="F7795" s="77">
        <v>41517</v>
      </c>
      <c r="G7795" s="76" t="s">
        <v>489</v>
      </c>
      <c r="H7795" s="76"/>
      <c r="I7795" s="76" t="s">
        <v>488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285</v>
      </c>
      <c r="F7796" s="77">
        <v>41578</v>
      </c>
      <c r="G7796" s="76" t="s">
        <v>485</v>
      </c>
      <c r="H7796" s="76"/>
      <c r="I7796" s="76" t="s">
        <v>484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285</v>
      </c>
      <c r="F7797" s="77">
        <v>41608</v>
      </c>
      <c r="G7797" s="76" t="s">
        <v>483</v>
      </c>
      <c r="H7797" s="76"/>
      <c r="I7797" s="76" t="s">
        <v>482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285</v>
      </c>
      <c r="F7798" s="77">
        <v>41639</v>
      </c>
      <c r="G7798" s="76" t="s">
        <v>756</v>
      </c>
      <c r="H7798" s="76"/>
      <c r="I7798" s="76" t="s">
        <v>755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285</v>
      </c>
      <c r="F7799" s="77">
        <v>41670</v>
      </c>
      <c r="G7799" s="76" t="s">
        <v>587</v>
      </c>
      <c r="H7799" s="76"/>
      <c r="I7799" s="76" t="s">
        <v>586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285</v>
      </c>
      <c r="F7800" s="77">
        <v>41759</v>
      </c>
      <c r="G7800" s="76" t="s">
        <v>471</v>
      </c>
      <c r="H7800" s="76"/>
      <c r="I7800" s="76" t="s">
        <v>470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285</v>
      </c>
      <c r="F7801" s="77">
        <v>41851</v>
      </c>
      <c r="G7801" s="76" t="s">
        <v>469</v>
      </c>
      <c r="H7801" s="76"/>
      <c r="I7801" s="76" t="s">
        <v>468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285</v>
      </c>
      <c r="F7802" s="77">
        <v>41882</v>
      </c>
      <c r="G7802" s="76" t="s">
        <v>467</v>
      </c>
      <c r="H7802" s="76"/>
      <c r="I7802" s="76" t="s">
        <v>466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285</v>
      </c>
      <c r="F7803" s="77">
        <v>42004</v>
      </c>
      <c r="G7803" s="76" t="s">
        <v>460</v>
      </c>
      <c r="H7803" s="76"/>
      <c r="I7803" s="76" t="s">
        <v>459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285</v>
      </c>
      <c r="F7804" s="77">
        <v>42124</v>
      </c>
      <c r="G7804" s="76" t="s">
        <v>448</v>
      </c>
      <c r="H7804" s="76"/>
      <c r="I7804" s="76" t="s">
        <v>447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285</v>
      </c>
      <c r="F7805" s="77">
        <v>42155</v>
      </c>
      <c r="G7805" s="76" t="s">
        <v>752</v>
      </c>
      <c r="H7805" s="76"/>
      <c r="I7805" s="76" t="s">
        <v>751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285</v>
      </c>
      <c r="F7806" s="77">
        <v>42216</v>
      </c>
      <c r="G7806" s="76" t="s">
        <v>927</v>
      </c>
      <c r="H7806" s="76"/>
      <c r="I7806" s="76" t="s">
        <v>926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285</v>
      </c>
      <c r="F7807" s="77">
        <v>42247</v>
      </c>
      <c r="G7807" s="76" t="s">
        <v>440</v>
      </c>
      <c r="H7807" s="76"/>
      <c r="I7807" s="76" t="s">
        <v>439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285</v>
      </c>
      <c r="F7808" s="77">
        <v>42277</v>
      </c>
      <c r="G7808" s="76" t="s">
        <v>438</v>
      </c>
      <c r="H7808" s="76"/>
      <c r="I7808" s="76" t="s">
        <v>437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285</v>
      </c>
      <c r="F7809" s="77">
        <v>42369</v>
      </c>
      <c r="G7809" s="76" t="s">
        <v>432</v>
      </c>
      <c r="H7809" s="76"/>
      <c r="I7809" s="76" t="s">
        <v>431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285</v>
      </c>
      <c r="F7810" s="77">
        <v>42460</v>
      </c>
      <c r="G7810" s="76" t="s">
        <v>426</v>
      </c>
      <c r="H7810" s="76"/>
      <c r="I7810" s="76" t="s">
        <v>425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285</v>
      </c>
      <c r="F7811" s="77">
        <v>42490</v>
      </c>
      <c r="G7811" s="76" t="s">
        <v>423</v>
      </c>
      <c r="H7811" s="76"/>
      <c r="I7811" s="76" t="s">
        <v>422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285</v>
      </c>
      <c r="F7812" s="77">
        <v>42551</v>
      </c>
      <c r="G7812" s="76" t="s">
        <v>418</v>
      </c>
      <c r="H7812" s="76"/>
      <c r="I7812" s="76" t="s">
        <v>417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285</v>
      </c>
      <c r="F7813" s="77">
        <v>42582</v>
      </c>
      <c r="G7813" s="76" t="s">
        <v>415</v>
      </c>
      <c r="H7813" s="76"/>
      <c r="I7813" s="76" t="s">
        <v>414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285</v>
      </c>
      <c r="F7814" s="77">
        <v>42613</v>
      </c>
      <c r="G7814" s="76" t="s">
        <v>413</v>
      </c>
      <c r="H7814" s="76"/>
      <c r="I7814" s="76" t="s">
        <v>412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285</v>
      </c>
      <c r="F7815" s="77">
        <v>42735</v>
      </c>
      <c r="G7815" s="76" t="s">
        <v>402</v>
      </c>
      <c r="H7815" s="76"/>
      <c r="I7815" s="76" t="s">
        <v>401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285</v>
      </c>
      <c r="F7816" s="77">
        <v>42794</v>
      </c>
      <c r="G7816" s="76" t="s">
        <v>395</v>
      </c>
      <c r="H7816" s="76"/>
      <c r="I7816" s="76" t="s">
        <v>394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285</v>
      </c>
      <c r="F7817" s="77">
        <v>42886</v>
      </c>
      <c r="G7817" s="76" t="s">
        <v>680</v>
      </c>
      <c r="H7817" s="76"/>
      <c r="I7817" s="76" t="s">
        <v>679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285</v>
      </c>
      <c r="F7818" s="77">
        <v>43281</v>
      </c>
      <c r="G7818" s="76" t="s">
        <v>365</v>
      </c>
      <c r="H7818" s="76"/>
      <c r="I7818" s="76" t="s">
        <v>364</v>
      </c>
      <c r="J7818" s="78">
        <v>20</v>
      </c>
    </row>
    <row r="7819" spans="1:10" x14ac:dyDescent="0.25">
      <c r="A7819" s="76"/>
      <c r="B7819" s="76"/>
      <c r="C7819" s="76" t="s">
        <v>1261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1260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285</v>
      </c>
      <c r="F7821" s="77">
        <v>40179</v>
      </c>
      <c r="G7821" s="76" t="s">
        <v>896</v>
      </c>
      <c r="H7821" s="76"/>
      <c r="I7821" s="76" t="s">
        <v>895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285</v>
      </c>
      <c r="F7822" s="77">
        <v>40209</v>
      </c>
      <c r="G7822" s="76" t="s">
        <v>894</v>
      </c>
      <c r="H7822" s="76"/>
      <c r="I7822" s="76" t="s">
        <v>893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285</v>
      </c>
      <c r="F7823" s="77">
        <v>40268</v>
      </c>
      <c r="G7823" s="76" t="s">
        <v>944</v>
      </c>
      <c r="H7823" s="76"/>
      <c r="I7823" s="76" t="s">
        <v>943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285</v>
      </c>
      <c r="F7824" s="77">
        <v>40298</v>
      </c>
      <c r="G7824" s="76" t="s">
        <v>890</v>
      </c>
      <c r="H7824" s="76"/>
      <c r="I7824" s="76" t="s">
        <v>889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285</v>
      </c>
      <c r="F7825" s="77">
        <v>40298</v>
      </c>
      <c r="G7825" s="76" t="s">
        <v>1259</v>
      </c>
      <c r="H7825" s="76"/>
      <c r="I7825" s="76" t="s">
        <v>1258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285</v>
      </c>
      <c r="F7826" s="77">
        <v>40390</v>
      </c>
      <c r="G7826" s="76" t="s">
        <v>940</v>
      </c>
      <c r="H7826" s="76"/>
      <c r="I7826" s="76" t="s">
        <v>939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285</v>
      </c>
      <c r="F7827" s="77">
        <v>40390</v>
      </c>
      <c r="G7827" s="76" t="s">
        <v>1257</v>
      </c>
      <c r="H7827" s="76"/>
      <c r="I7827" s="76" t="s">
        <v>1256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285</v>
      </c>
      <c r="F7828" s="77">
        <v>40421</v>
      </c>
      <c r="G7828" s="76" t="s">
        <v>1138</v>
      </c>
      <c r="H7828" s="76"/>
      <c r="I7828" s="76" t="s">
        <v>1137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285</v>
      </c>
      <c r="F7829" s="77">
        <v>40421</v>
      </c>
      <c r="G7829" s="76" t="s">
        <v>1255</v>
      </c>
      <c r="H7829" s="76"/>
      <c r="I7829" s="76" t="s">
        <v>1254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285</v>
      </c>
      <c r="F7830" s="77">
        <v>40421</v>
      </c>
      <c r="G7830" s="76" t="s">
        <v>1255</v>
      </c>
      <c r="H7830" s="76"/>
      <c r="I7830" s="76" t="s">
        <v>1254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285</v>
      </c>
      <c r="F7831" s="77">
        <v>40451</v>
      </c>
      <c r="G7831" s="76" t="s">
        <v>888</v>
      </c>
      <c r="H7831" s="76"/>
      <c r="I7831" s="76" t="s">
        <v>887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285</v>
      </c>
      <c r="F7832" s="77">
        <v>40451</v>
      </c>
      <c r="G7832" s="76" t="s">
        <v>1148</v>
      </c>
      <c r="H7832" s="76"/>
      <c r="I7832" s="76" t="s">
        <v>1147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285</v>
      </c>
      <c r="F7833" s="77">
        <v>40512</v>
      </c>
      <c r="G7833" s="76" t="s">
        <v>938</v>
      </c>
      <c r="H7833" s="76"/>
      <c r="I7833" s="76" t="s">
        <v>937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285</v>
      </c>
      <c r="F7834" s="77">
        <v>40543</v>
      </c>
      <c r="G7834" s="76" t="s">
        <v>1253</v>
      </c>
      <c r="H7834" s="76"/>
      <c r="I7834" s="76" t="s">
        <v>1252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285</v>
      </c>
      <c r="F7835" s="77">
        <v>40543</v>
      </c>
      <c r="G7835" s="76" t="s">
        <v>541</v>
      </c>
      <c r="H7835" s="76"/>
      <c r="I7835" s="76" t="s">
        <v>540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285</v>
      </c>
      <c r="F7836" s="77">
        <v>40543</v>
      </c>
      <c r="G7836" s="76" t="s">
        <v>541</v>
      </c>
      <c r="H7836" s="76"/>
      <c r="I7836" s="76" t="s">
        <v>540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285</v>
      </c>
      <c r="F7837" s="77">
        <v>40574</v>
      </c>
      <c r="G7837" s="76" t="s">
        <v>537</v>
      </c>
      <c r="H7837" s="76"/>
      <c r="I7837" s="76" t="s">
        <v>536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285</v>
      </c>
      <c r="F7838" s="77">
        <v>40574</v>
      </c>
      <c r="G7838" s="76" t="s">
        <v>936</v>
      </c>
      <c r="H7838" s="76"/>
      <c r="I7838" s="76" t="s">
        <v>1179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285</v>
      </c>
      <c r="F7839" s="77">
        <v>40574</v>
      </c>
      <c r="G7839" s="76" t="s">
        <v>936</v>
      </c>
      <c r="H7839" s="76"/>
      <c r="I7839" s="76" t="s">
        <v>935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285</v>
      </c>
      <c r="F7840" s="77">
        <v>40602</v>
      </c>
      <c r="G7840" s="76" t="s">
        <v>1251</v>
      </c>
      <c r="H7840" s="76"/>
      <c r="I7840" s="76" t="s">
        <v>1250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285</v>
      </c>
      <c r="F7841" s="77">
        <v>40633</v>
      </c>
      <c r="G7841" s="76" t="s">
        <v>1146</v>
      </c>
      <c r="H7841" s="76"/>
      <c r="I7841" s="76" t="s">
        <v>1145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285</v>
      </c>
      <c r="F7842" s="77">
        <v>40663</v>
      </c>
      <c r="G7842" s="76" t="s">
        <v>836</v>
      </c>
      <c r="H7842" s="76"/>
      <c r="I7842" s="76" t="s">
        <v>835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285</v>
      </c>
      <c r="F7843" s="77">
        <v>40663</v>
      </c>
      <c r="G7843" s="76" t="s">
        <v>1249</v>
      </c>
      <c r="H7843" s="76"/>
      <c r="I7843" s="76" t="s">
        <v>1248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285</v>
      </c>
      <c r="F7844" s="77">
        <v>40663</v>
      </c>
      <c r="G7844" s="76" t="s">
        <v>758</v>
      </c>
      <c r="H7844" s="76"/>
      <c r="I7844" s="76" t="s">
        <v>757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285</v>
      </c>
      <c r="F7845" s="77">
        <v>40724</v>
      </c>
      <c r="G7845" s="76" t="s">
        <v>533</v>
      </c>
      <c r="H7845" s="76"/>
      <c r="I7845" s="76" t="s">
        <v>532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285</v>
      </c>
      <c r="F7846" s="77">
        <v>40724</v>
      </c>
      <c r="G7846" s="76" t="s">
        <v>1247</v>
      </c>
      <c r="H7846" s="76"/>
      <c r="I7846" s="76" t="s">
        <v>1246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285</v>
      </c>
      <c r="F7847" s="77">
        <v>40724</v>
      </c>
      <c r="G7847" s="76" t="s">
        <v>875</v>
      </c>
      <c r="H7847" s="76"/>
      <c r="I7847" s="76" t="s">
        <v>874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285</v>
      </c>
      <c r="F7848" s="77">
        <v>40755</v>
      </c>
      <c r="G7848" s="76" t="s">
        <v>531</v>
      </c>
      <c r="H7848" s="76"/>
      <c r="I7848" s="76" t="s">
        <v>530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285</v>
      </c>
      <c r="F7849" s="77">
        <v>40755</v>
      </c>
      <c r="G7849" s="76" t="s">
        <v>873</v>
      </c>
      <c r="H7849" s="76"/>
      <c r="I7849" s="76" t="s">
        <v>872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285</v>
      </c>
      <c r="F7850" s="77">
        <v>40877</v>
      </c>
      <c r="G7850" s="76" t="s">
        <v>289</v>
      </c>
      <c r="H7850" s="76"/>
      <c r="I7850" s="76" t="s">
        <v>288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285</v>
      </c>
      <c r="F7851" s="77">
        <v>40877</v>
      </c>
      <c r="G7851" s="76" t="s">
        <v>529</v>
      </c>
      <c r="H7851" s="76"/>
      <c r="I7851" s="76" t="s">
        <v>528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285</v>
      </c>
      <c r="F7852" s="77">
        <v>40877</v>
      </c>
      <c r="G7852" s="76" t="s">
        <v>871</v>
      </c>
      <c r="H7852" s="76"/>
      <c r="I7852" s="76" t="s">
        <v>870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285</v>
      </c>
      <c r="F7853" s="77">
        <v>40939</v>
      </c>
      <c r="G7853" s="76" t="s">
        <v>869</v>
      </c>
      <c r="H7853" s="76"/>
      <c r="I7853" s="76" t="s">
        <v>868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285</v>
      </c>
      <c r="F7854" s="77">
        <v>40968</v>
      </c>
      <c r="G7854" s="76" t="s">
        <v>1245</v>
      </c>
      <c r="H7854" s="76"/>
      <c r="I7854" s="76" t="s">
        <v>1244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285</v>
      </c>
      <c r="F7855" s="77">
        <v>40999</v>
      </c>
      <c r="G7855" s="76" t="s">
        <v>521</v>
      </c>
      <c r="H7855" s="76"/>
      <c r="I7855" s="76" t="s">
        <v>520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285</v>
      </c>
      <c r="F7856" s="77">
        <v>40999</v>
      </c>
      <c r="G7856" s="76" t="s">
        <v>626</v>
      </c>
      <c r="H7856" s="76"/>
      <c r="I7856" s="76" t="s">
        <v>625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285</v>
      </c>
      <c r="F7857" s="77">
        <v>41029</v>
      </c>
      <c r="G7857" s="76" t="s">
        <v>1243</v>
      </c>
      <c r="H7857" s="76"/>
      <c r="I7857" s="76" t="s">
        <v>1242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285</v>
      </c>
      <c r="F7858" s="77">
        <v>41029</v>
      </c>
      <c r="G7858" s="76" t="s">
        <v>517</v>
      </c>
      <c r="H7858" s="76"/>
      <c r="I7858" s="76" t="s">
        <v>516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285</v>
      </c>
      <c r="F7859" s="77">
        <v>41060</v>
      </c>
      <c r="G7859" s="76" t="s">
        <v>515</v>
      </c>
      <c r="H7859" s="76"/>
      <c r="I7859" s="76" t="s">
        <v>514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285</v>
      </c>
      <c r="F7860" s="77">
        <v>41121</v>
      </c>
      <c r="G7860" s="76" t="s">
        <v>513</v>
      </c>
      <c r="H7860" s="76"/>
      <c r="I7860" s="76" t="s">
        <v>512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285</v>
      </c>
      <c r="F7861" s="77">
        <v>41121</v>
      </c>
      <c r="G7861" s="76" t="s">
        <v>624</v>
      </c>
      <c r="H7861" s="76"/>
      <c r="I7861" s="76" t="s">
        <v>623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285</v>
      </c>
      <c r="F7862" s="77">
        <v>41152</v>
      </c>
      <c r="G7862" s="76" t="s">
        <v>511</v>
      </c>
      <c r="H7862" s="76"/>
      <c r="I7862" s="76" t="s">
        <v>510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285</v>
      </c>
      <c r="F7863" s="77">
        <v>41182</v>
      </c>
      <c r="G7863" s="76" t="s">
        <v>509</v>
      </c>
      <c r="H7863" s="76"/>
      <c r="I7863" s="76" t="s">
        <v>508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285</v>
      </c>
      <c r="F7864" s="77">
        <v>41213</v>
      </c>
      <c r="G7864" s="76" t="s">
        <v>507</v>
      </c>
      <c r="H7864" s="76"/>
      <c r="I7864" s="76" t="s">
        <v>506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285</v>
      </c>
      <c r="F7865" s="77">
        <v>41213</v>
      </c>
      <c r="G7865" s="76" t="s">
        <v>1241</v>
      </c>
      <c r="H7865" s="76"/>
      <c r="I7865" s="76" t="s">
        <v>1240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285</v>
      </c>
      <c r="F7866" s="77">
        <v>41213</v>
      </c>
      <c r="G7866" s="76" t="s">
        <v>865</v>
      </c>
      <c r="H7866" s="76"/>
      <c r="I7866" s="76" t="s">
        <v>864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285</v>
      </c>
      <c r="F7867" s="77">
        <v>41243</v>
      </c>
      <c r="G7867" s="76" t="s">
        <v>827</v>
      </c>
      <c r="H7867" s="76"/>
      <c r="I7867" s="76" t="s">
        <v>826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285</v>
      </c>
      <c r="F7868" s="77">
        <v>41305</v>
      </c>
      <c r="G7868" s="76" t="s">
        <v>501</v>
      </c>
      <c r="H7868" s="76"/>
      <c r="I7868" s="76" t="s">
        <v>500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285</v>
      </c>
      <c r="F7869" s="77">
        <v>41305</v>
      </c>
      <c r="G7869" s="76" t="s">
        <v>1239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285</v>
      </c>
      <c r="F7870" s="77">
        <v>41364</v>
      </c>
      <c r="G7870" s="76" t="s">
        <v>1238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285</v>
      </c>
      <c r="F7871" s="77">
        <v>41394</v>
      </c>
      <c r="G7871" s="76" t="s">
        <v>495</v>
      </c>
      <c r="H7871" s="76"/>
      <c r="I7871" s="76" t="s">
        <v>494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285</v>
      </c>
      <c r="F7872" s="77">
        <v>41425</v>
      </c>
      <c r="G7872" s="76" t="s">
        <v>493</v>
      </c>
      <c r="H7872" s="76"/>
      <c r="I7872" s="76" t="s">
        <v>492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285</v>
      </c>
      <c r="F7873" s="77">
        <v>41455</v>
      </c>
      <c r="G7873" s="76" t="s">
        <v>491</v>
      </c>
      <c r="H7873" s="76"/>
      <c r="I7873" s="76" t="s">
        <v>490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285</v>
      </c>
      <c r="F7874" s="77">
        <v>41455</v>
      </c>
      <c r="G7874" s="76" t="s">
        <v>1237</v>
      </c>
      <c r="H7874" s="76"/>
      <c r="I7874" s="76" t="s">
        <v>1236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285</v>
      </c>
      <c r="F7875" s="77">
        <v>41486</v>
      </c>
      <c r="G7875" s="76" t="s">
        <v>591</v>
      </c>
      <c r="H7875" s="76"/>
      <c r="I7875" s="76" t="s">
        <v>590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285</v>
      </c>
      <c r="F7876" s="77">
        <v>41486</v>
      </c>
      <c r="G7876" s="76" t="s">
        <v>1235</v>
      </c>
      <c r="H7876" s="76"/>
      <c r="I7876" s="76" t="s">
        <v>1234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285</v>
      </c>
      <c r="F7877" s="77">
        <v>41486</v>
      </c>
      <c r="G7877" s="76" t="s">
        <v>1233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285</v>
      </c>
      <c r="F7878" s="77">
        <v>41517</v>
      </c>
      <c r="G7878" s="76" t="s">
        <v>489</v>
      </c>
      <c r="H7878" s="76"/>
      <c r="I7878" s="76" t="s">
        <v>488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285</v>
      </c>
      <c r="F7879" s="77">
        <v>41547</v>
      </c>
      <c r="G7879" s="76" t="s">
        <v>487</v>
      </c>
      <c r="H7879" s="76"/>
      <c r="I7879" s="76" t="s">
        <v>486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285</v>
      </c>
      <c r="F7880" s="77">
        <v>41578</v>
      </c>
      <c r="G7880" s="76" t="s">
        <v>1232</v>
      </c>
      <c r="H7880" s="76"/>
      <c r="I7880" s="76" t="s">
        <v>1231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285</v>
      </c>
      <c r="F7881" s="77">
        <v>41661</v>
      </c>
      <c r="G7881" s="76" t="s">
        <v>1230</v>
      </c>
      <c r="H7881" s="76"/>
      <c r="I7881" s="76" t="s">
        <v>1229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285</v>
      </c>
      <c r="F7882" s="77">
        <v>41666</v>
      </c>
      <c r="G7882" s="76" t="s">
        <v>479</v>
      </c>
      <c r="H7882" s="76"/>
      <c r="I7882" s="76" t="s">
        <v>1228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285</v>
      </c>
      <c r="F7883" s="77">
        <v>41670</v>
      </c>
      <c r="G7883" s="76" t="s">
        <v>587</v>
      </c>
      <c r="H7883" s="76"/>
      <c r="I7883" s="76" t="s">
        <v>586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285</v>
      </c>
      <c r="F7884" s="77">
        <v>41759</v>
      </c>
      <c r="G7884" s="76" t="s">
        <v>471</v>
      </c>
      <c r="H7884" s="76"/>
      <c r="I7884" s="76" t="s">
        <v>470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285</v>
      </c>
      <c r="F7885" s="77">
        <v>41841</v>
      </c>
      <c r="G7885" s="76" t="s">
        <v>1227</v>
      </c>
      <c r="H7885" s="76"/>
      <c r="I7885" s="76" t="s">
        <v>1226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285</v>
      </c>
      <c r="F7886" s="77">
        <v>41851</v>
      </c>
      <c r="G7886" s="76" t="s">
        <v>469</v>
      </c>
      <c r="H7886" s="76"/>
      <c r="I7886" s="76" t="s">
        <v>468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285</v>
      </c>
      <c r="F7887" s="77">
        <v>41882</v>
      </c>
      <c r="G7887" s="76" t="s">
        <v>467</v>
      </c>
      <c r="H7887" s="76"/>
      <c r="I7887" s="76" t="s">
        <v>466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285</v>
      </c>
      <c r="F7888" s="77">
        <v>41912</v>
      </c>
      <c r="G7888" s="76" t="s">
        <v>287</v>
      </c>
      <c r="H7888" s="76"/>
      <c r="I7888" s="76" t="s">
        <v>286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285</v>
      </c>
      <c r="F7889" s="77">
        <v>41920</v>
      </c>
      <c r="G7889" s="76" t="s">
        <v>1225</v>
      </c>
      <c r="H7889" s="76"/>
      <c r="I7889" s="76" t="s">
        <v>1224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285</v>
      </c>
      <c r="F7890" s="77">
        <v>41943</v>
      </c>
      <c r="G7890" s="76" t="s">
        <v>465</v>
      </c>
      <c r="H7890" s="76"/>
      <c r="I7890" s="76" t="s">
        <v>464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296</v>
      </c>
      <c r="F7891" s="77">
        <v>42051</v>
      </c>
      <c r="G7891" s="76"/>
      <c r="H7891" s="76" t="s">
        <v>1217</v>
      </c>
      <c r="I7891" s="76" t="s">
        <v>1223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296</v>
      </c>
      <c r="F7892" s="77">
        <v>42093</v>
      </c>
      <c r="G7892" s="76"/>
      <c r="H7892" s="76" t="s">
        <v>1215</v>
      </c>
      <c r="I7892" s="76" t="s">
        <v>1222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285</v>
      </c>
      <c r="F7893" s="77">
        <v>42094</v>
      </c>
      <c r="G7893" s="76" t="s">
        <v>452</v>
      </c>
      <c r="H7893" s="76"/>
      <c r="I7893" s="76" t="s">
        <v>451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296</v>
      </c>
      <c r="F7894" s="77">
        <v>42100</v>
      </c>
      <c r="G7894" s="76"/>
      <c r="H7894" s="76" t="s">
        <v>1221</v>
      </c>
      <c r="I7894" s="76" t="s">
        <v>1220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296</v>
      </c>
      <c r="F7895" s="77">
        <v>42163</v>
      </c>
      <c r="G7895" s="76"/>
      <c r="H7895" s="76" t="s">
        <v>1217</v>
      </c>
      <c r="I7895" s="76" t="s">
        <v>1122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296</v>
      </c>
      <c r="F7896" s="77">
        <v>42212</v>
      </c>
      <c r="G7896" s="76"/>
      <c r="H7896" s="76" t="s">
        <v>1217</v>
      </c>
      <c r="I7896" s="76" t="s">
        <v>1122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285</v>
      </c>
      <c r="F7897" s="77">
        <v>42214</v>
      </c>
      <c r="G7897" s="76" t="s">
        <v>1219</v>
      </c>
      <c r="H7897" s="76"/>
      <c r="I7897" s="76" t="s">
        <v>1218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285</v>
      </c>
      <c r="F7898" s="77">
        <v>42216</v>
      </c>
      <c r="G7898" s="76" t="s">
        <v>927</v>
      </c>
      <c r="H7898" s="76"/>
      <c r="I7898" s="76" t="s">
        <v>926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296</v>
      </c>
      <c r="F7899" s="77">
        <v>42226</v>
      </c>
      <c r="G7899" s="76"/>
      <c r="H7899" s="76" t="s">
        <v>1193</v>
      </c>
      <c r="I7899" s="76" t="s">
        <v>1122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296</v>
      </c>
      <c r="F7900" s="77">
        <v>42275</v>
      </c>
      <c r="G7900" s="76"/>
      <c r="H7900" s="76" t="s">
        <v>1217</v>
      </c>
      <c r="I7900" s="76" t="s">
        <v>1216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296</v>
      </c>
      <c r="F7901" s="77">
        <v>42275</v>
      </c>
      <c r="G7901" s="76"/>
      <c r="H7901" s="76" t="s">
        <v>1211</v>
      </c>
      <c r="I7901" s="76" t="s">
        <v>1122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285</v>
      </c>
      <c r="F7902" s="77">
        <v>42308</v>
      </c>
      <c r="G7902" s="76" t="s">
        <v>436</v>
      </c>
      <c r="H7902" s="76"/>
      <c r="I7902" s="76" t="s">
        <v>435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296</v>
      </c>
      <c r="F7903" s="77">
        <v>42366</v>
      </c>
      <c r="G7903" s="76"/>
      <c r="H7903" s="76" t="s">
        <v>1215</v>
      </c>
      <c r="I7903" s="76" t="s">
        <v>1214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296</v>
      </c>
      <c r="F7904" s="77">
        <v>42408</v>
      </c>
      <c r="G7904" s="76"/>
      <c r="H7904" s="76" t="s">
        <v>1193</v>
      </c>
      <c r="I7904" s="76" t="s">
        <v>1122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296</v>
      </c>
      <c r="F7905" s="77">
        <v>42439</v>
      </c>
      <c r="G7905" s="76"/>
      <c r="H7905" s="76" t="s">
        <v>1211</v>
      </c>
      <c r="I7905" s="76" t="s">
        <v>1122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285</v>
      </c>
      <c r="F7906" s="77">
        <v>42460</v>
      </c>
      <c r="G7906" s="76" t="s">
        <v>426</v>
      </c>
      <c r="H7906" s="76"/>
      <c r="I7906" s="76" t="s">
        <v>425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285</v>
      </c>
      <c r="F7907" s="77">
        <v>42490</v>
      </c>
      <c r="G7907" s="76" t="s">
        <v>423</v>
      </c>
      <c r="H7907" s="76"/>
      <c r="I7907" s="76" t="s">
        <v>422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285</v>
      </c>
      <c r="F7908" s="77">
        <v>42521</v>
      </c>
      <c r="G7908" s="76" t="s">
        <v>420</v>
      </c>
      <c r="H7908" s="76"/>
      <c r="I7908" s="76" t="s">
        <v>419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296</v>
      </c>
      <c r="F7909" s="77">
        <v>42541</v>
      </c>
      <c r="G7909" s="76"/>
      <c r="H7909" s="76" t="s">
        <v>1211</v>
      </c>
      <c r="I7909" s="76" t="s">
        <v>1213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296</v>
      </c>
      <c r="F7910" s="77">
        <v>42569</v>
      </c>
      <c r="G7910" s="76"/>
      <c r="H7910" s="76" t="s">
        <v>1193</v>
      </c>
      <c r="I7910" s="76" t="s">
        <v>1212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285</v>
      </c>
      <c r="F7911" s="77">
        <v>42582</v>
      </c>
      <c r="G7911" s="76" t="s">
        <v>415</v>
      </c>
      <c r="H7911" s="76"/>
      <c r="I7911" s="76" t="s">
        <v>414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285</v>
      </c>
      <c r="F7912" s="77">
        <v>42613</v>
      </c>
      <c r="G7912" s="76" t="s">
        <v>413</v>
      </c>
      <c r="H7912" s="76"/>
      <c r="I7912" s="76" t="s">
        <v>412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296</v>
      </c>
      <c r="F7913" s="77">
        <v>42619</v>
      </c>
      <c r="G7913" s="76"/>
      <c r="H7913" s="76" t="s">
        <v>1211</v>
      </c>
      <c r="I7913" s="76" t="s">
        <v>1122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285</v>
      </c>
      <c r="F7914" s="77">
        <v>42643</v>
      </c>
      <c r="G7914" s="76" t="s">
        <v>409</v>
      </c>
      <c r="H7914" s="76"/>
      <c r="I7914" s="76" t="s">
        <v>408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285</v>
      </c>
      <c r="F7915" s="77">
        <v>42675</v>
      </c>
      <c r="G7915" s="76" t="s">
        <v>406</v>
      </c>
      <c r="H7915" s="76"/>
      <c r="I7915" s="76" t="s">
        <v>405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285</v>
      </c>
      <c r="F7916" s="77">
        <v>42704</v>
      </c>
      <c r="G7916" s="76" t="s">
        <v>807</v>
      </c>
      <c r="H7916" s="76"/>
      <c r="I7916" s="76" t="s">
        <v>806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285</v>
      </c>
      <c r="F7917" s="77">
        <v>42735</v>
      </c>
      <c r="G7917" s="76" t="s">
        <v>402</v>
      </c>
      <c r="H7917" s="76"/>
      <c r="I7917" s="76" t="s">
        <v>401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285</v>
      </c>
      <c r="F7918" s="77">
        <v>42766</v>
      </c>
      <c r="G7918" s="76" t="s">
        <v>398</v>
      </c>
      <c r="H7918" s="76"/>
      <c r="I7918" s="76" t="s">
        <v>397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285</v>
      </c>
      <c r="F7919" s="77">
        <v>42767</v>
      </c>
      <c r="G7919" s="76" t="s">
        <v>284</v>
      </c>
      <c r="H7919" s="76"/>
      <c r="I7919" s="76" t="s">
        <v>283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276</v>
      </c>
      <c r="F7920" s="77">
        <v>42917</v>
      </c>
      <c r="G7920" s="76" t="s">
        <v>1210</v>
      </c>
      <c r="H7920" s="76" t="s">
        <v>1193</v>
      </c>
      <c r="I7920" s="76" t="s">
        <v>1208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276</v>
      </c>
      <c r="F7921" s="77">
        <v>42917</v>
      </c>
      <c r="G7921" s="76" t="s">
        <v>1209</v>
      </c>
      <c r="H7921" s="76" t="s">
        <v>1193</v>
      </c>
      <c r="I7921" s="76" t="s">
        <v>1208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276</v>
      </c>
      <c r="F7922" s="77">
        <v>42933</v>
      </c>
      <c r="G7922" s="76" t="s">
        <v>1207</v>
      </c>
      <c r="H7922" s="76" t="s">
        <v>1193</v>
      </c>
      <c r="I7922" s="76" t="s">
        <v>1206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276</v>
      </c>
      <c r="F7923" s="77">
        <v>42949</v>
      </c>
      <c r="G7923" s="76" t="s">
        <v>1205</v>
      </c>
      <c r="H7923" s="76" t="s">
        <v>1193</v>
      </c>
      <c r="I7923" s="76" t="s">
        <v>1203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276</v>
      </c>
      <c r="F7924" s="77">
        <v>42977</v>
      </c>
      <c r="G7924" s="76" t="s">
        <v>1204</v>
      </c>
      <c r="H7924" s="76" t="s">
        <v>1193</v>
      </c>
      <c r="I7924" s="76" t="s">
        <v>1203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276</v>
      </c>
      <c r="F7925" s="77">
        <v>42983</v>
      </c>
      <c r="G7925" s="76" t="s">
        <v>1202</v>
      </c>
      <c r="H7925" s="76" t="s">
        <v>1193</v>
      </c>
      <c r="I7925" s="76" t="s">
        <v>1201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276</v>
      </c>
      <c r="F7926" s="77">
        <v>43010</v>
      </c>
      <c r="G7926" s="76" t="s">
        <v>1200</v>
      </c>
      <c r="H7926" s="76" t="s">
        <v>1193</v>
      </c>
      <c r="I7926" s="76" t="s">
        <v>1199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276</v>
      </c>
      <c r="F7927" s="77">
        <v>43035</v>
      </c>
      <c r="G7927" s="76" t="s">
        <v>1198</v>
      </c>
      <c r="H7927" s="76" t="s">
        <v>1193</v>
      </c>
      <c r="I7927" s="76" t="s">
        <v>1197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276</v>
      </c>
      <c r="F7928" s="77">
        <v>43158</v>
      </c>
      <c r="G7928" s="76" t="s">
        <v>1196</v>
      </c>
      <c r="H7928" s="76" t="s">
        <v>1183</v>
      </c>
      <c r="I7928" s="76" t="s">
        <v>1195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276</v>
      </c>
      <c r="F7929" s="77">
        <v>43161</v>
      </c>
      <c r="G7929" s="76" t="s">
        <v>1194</v>
      </c>
      <c r="H7929" s="76" t="s">
        <v>1193</v>
      </c>
      <c r="I7929" s="76" t="s">
        <v>1192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276</v>
      </c>
      <c r="F7930" s="77">
        <v>43188</v>
      </c>
      <c r="G7930" s="76" t="s">
        <v>1191</v>
      </c>
      <c r="H7930" s="76" t="s">
        <v>1183</v>
      </c>
      <c r="I7930" s="76" t="s">
        <v>1190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285</v>
      </c>
      <c r="F7931" s="77">
        <v>43281</v>
      </c>
      <c r="G7931" s="76" t="s">
        <v>365</v>
      </c>
      <c r="H7931" s="76"/>
      <c r="I7931" s="76" t="s">
        <v>364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276</v>
      </c>
      <c r="F7932" s="77">
        <v>43722</v>
      </c>
      <c r="G7932" s="76" t="s">
        <v>968</v>
      </c>
      <c r="H7932" s="76" t="s">
        <v>323</v>
      </c>
      <c r="I7932" s="76" t="s">
        <v>967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276</v>
      </c>
      <c r="F7933" s="77">
        <v>43722</v>
      </c>
      <c r="G7933" s="76" t="s">
        <v>968</v>
      </c>
      <c r="H7933" s="76" t="s">
        <v>323</v>
      </c>
      <c r="I7933" s="76" t="s">
        <v>967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285</v>
      </c>
      <c r="F7934" s="77">
        <v>43769</v>
      </c>
      <c r="G7934" s="76" t="s">
        <v>342</v>
      </c>
      <c r="H7934" s="76"/>
      <c r="I7934" s="76" t="s">
        <v>1189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1187</v>
      </c>
      <c r="F7935" s="77">
        <v>43830</v>
      </c>
      <c r="G7935" s="76" t="s">
        <v>1188</v>
      </c>
      <c r="H7935" s="76" t="s">
        <v>1183</v>
      </c>
      <c r="I7935" s="76" t="s">
        <v>1185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1187</v>
      </c>
      <c r="F7936" s="77">
        <v>43830</v>
      </c>
      <c r="G7936" s="76" t="s">
        <v>1186</v>
      </c>
      <c r="H7936" s="76" t="s">
        <v>1183</v>
      </c>
      <c r="I7936" s="76" t="s">
        <v>1185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276</v>
      </c>
      <c r="F7937" s="77">
        <v>43936</v>
      </c>
      <c r="G7937" s="76" t="s">
        <v>1184</v>
      </c>
      <c r="H7937" s="76" t="s">
        <v>1183</v>
      </c>
      <c r="I7937" s="76" t="s">
        <v>1182</v>
      </c>
      <c r="J7937" s="78">
        <v>-201.6</v>
      </c>
    </row>
    <row r="7938" spans="1:10" x14ac:dyDescent="0.25">
      <c r="A7938" s="76"/>
      <c r="B7938" s="76"/>
      <c r="C7938" s="76" t="s">
        <v>1181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1180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285</v>
      </c>
      <c r="F7940" s="77">
        <v>40179</v>
      </c>
      <c r="G7940" s="76" t="s">
        <v>896</v>
      </c>
      <c r="H7940" s="76"/>
      <c r="I7940" s="76" t="s">
        <v>895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285</v>
      </c>
      <c r="F7941" s="77">
        <v>40209</v>
      </c>
      <c r="G7941" s="76" t="s">
        <v>894</v>
      </c>
      <c r="H7941" s="76"/>
      <c r="I7941" s="76" t="s">
        <v>893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285</v>
      </c>
      <c r="F7942" s="77">
        <v>40574</v>
      </c>
      <c r="G7942" s="76" t="s">
        <v>537</v>
      </c>
      <c r="H7942" s="76"/>
      <c r="I7942" s="76" t="s">
        <v>536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285</v>
      </c>
      <c r="F7943" s="77">
        <v>40574</v>
      </c>
      <c r="G7943" s="76" t="s">
        <v>936</v>
      </c>
      <c r="H7943" s="76"/>
      <c r="I7943" s="76" t="s">
        <v>1179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285</v>
      </c>
      <c r="F7944" s="77">
        <v>40602</v>
      </c>
      <c r="G7944" s="76" t="s">
        <v>838</v>
      </c>
      <c r="H7944" s="76"/>
      <c r="I7944" s="76" t="s">
        <v>837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285</v>
      </c>
      <c r="F7945" s="77">
        <v>40633</v>
      </c>
      <c r="G7945" s="76" t="s">
        <v>535</v>
      </c>
      <c r="H7945" s="76"/>
      <c r="I7945" s="76" t="s">
        <v>534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285</v>
      </c>
      <c r="F7946" s="77">
        <v>40724</v>
      </c>
      <c r="G7946" s="76" t="s">
        <v>533</v>
      </c>
      <c r="H7946" s="76"/>
      <c r="I7946" s="76" t="s">
        <v>532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285</v>
      </c>
      <c r="F7947" s="77">
        <v>40968</v>
      </c>
      <c r="G7947" s="76" t="s">
        <v>523</v>
      </c>
      <c r="H7947" s="76"/>
      <c r="I7947" s="76" t="s">
        <v>522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285</v>
      </c>
      <c r="F7948" s="77">
        <v>40999</v>
      </c>
      <c r="G7948" s="76" t="s">
        <v>521</v>
      </c>
      <c r="H7948" s="76"/>
      <c r="I7948" s="76" t="s">
        <v>520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285</v>
      </c>
      <c r="F7949" s="77">
        <v>41121</v>
      </c>
      <c r="G7949" s="76" t="s">
        <v>513</v>
      </c>
      <c r="H7949" s="76"/>
      <c r="I7949" s="76" t="s">
        <v>512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285</v>
      </c>
      <c r="F7950" s="77">
        <v>41333</v>
      </c>
      <c r="G7950" s="76" t="s">
        <v>499</v>
      </c>
      <c r="H7950" s="76"/>
      <c r="I7950" s="76" t="s">
        <v>498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285</v>
      </c>
      <c r="F7951" s="77">
        <v>41364</v>
      </c>
      <c r="G7951" s="76" t="s">
        <v>497</v>
      </c>
      <c r="H7951" s="76"/>
      <c r="I7951" s="76" t="s">
        <v>496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285</v>
      </c>
      <c r="F7952" s="77">
        <v>41486</v>
      </c>
      <c r="G7952" s="76" t="s">
        <v>591</v>
      </c>
      <c r="H7952" s="76"/>
      <c r="I7952" s="76" t="s">
        <v>590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285</v>
      </c>
      <c r="F7953" s="77">
        <v>41517</v>
      </c>
      <c r="G7953" s="76" t="s">
        <v>489</v>
      </c>
      <c r="H7953" s="76"/>
      <c r="I7953" s="76" t="s">
        <v>488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285</v>
      </c>
      <c r="F7954" s="77">
        <v>41639</v>
      </c>
      <c r="G7954" s="76" t="s">
        <v>1058</v>
      </c>
      <c r="H7954" s="76"/>
      <c r="I7954" s="76" t="s">
        <v>1057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285</v>
      </c>
      <c r="F7955" s="77">
        <v>41639</v>
      </c>
      <c r="G7955" s="76" t="s">
        <v>756</v>
      </c>
      <c r="H7955" s="76"/>
      <c r="I7955" s="76" t="s">
        <v>755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285</v>
      </c>
      <c r="F7956" s="77">
        <v>41639</v>
      </c>
      <c r="G7956" s="76" t="s">
        <v>481</v>
      </c>
      <c r="H7956" s="76"/>
      <c r="I7956" s="76" t="s">
        <v>480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285</v>
      </c>
      <c r="F7957" s="77">
        <v>41670</v>
      </c>
      <c r="G7957" s="76" t="s">
        <v>587</v>
      </c>
      <c r="H7957" s="76"/>
      <c r="I7957" s="76" t="s">
        <v>586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637</v>
      </c>
      <c r="F7958" s="77">
        <v>41691</v>
      </c>
      <c r="G7958" s="76"/>
      <c r="H7958" s="76" t="s">
        <v>1178</v>
      </c>
      <c r="I7958" s="76" t="s">
        <v>962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637</v>
      </c>
      <c r="F7959" s="77">
        <v>41719</v>
      </c>
      <c r="G7959" s="76"/>
      <c r="H7959" s="76"/>
      <c r="I7959" s="76" t="s">
        <v>1177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285</v>
      </c>
      <c r="F7960" s="77">
        <v>41729</v>
      </c>
      <c r="G7960" s="76" t="s">
        <v>473</v>
      </c>
      <c r="H7960" s="76"/>
      <c r="I7960" s="76" t="s">
        <v>472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285</v>
      </c>
      <c r="F7961" s="77">
        <v>41790</v>
      </c>
      <c r="G7961" s="76" t="s">
        <v>570</v>
      </c>
      <c r="H7961" s="76"/>
      <c r="I7961" s="76" t="s">
        <v>569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285</v>
      </c>
      <c r="F7962" s="77">
        <v>41851</v>
      </c>
      <c r="G7962" s="76" t="s">
        <v>469</v>
      </c>
      <c r="H7962" s="76"/>
      <c r="I7962" s="76" t="s">
        <v>468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285</v>
      </c>
      <c r="F7963" s="77">
        <v>41882</v>
      </c>
      <c r="G7963" s="76" t="s">
        <v>467</v>
      </c>
      <c r="H7963" s="76"/>
      <c r="I7963" s="76" t="s">
        <v>466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285</v>
      </c>
      <c r="F7964" s="77">
        <v>42004</v>
      </c>
      <c r="G7964" s="76" t="s">
        <v>460</v>
      </c>
      <c r="H7964" s="76"/>
      <c r="I7964" s="76" t="s">
        <v>459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285</v>
      </c>
      <c r="F7965" s="77">
        <v>42035</v>
      </c>
      <c r="G7965" s="76" t="s">
        <v>754</v>
      </c>
      <c r="H7965" s="76"/>
      <c r="I7965" s="76" t="s">
        <v>753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285</v>
      </c>
      <c r="F7966" s="77">
        <v>42063</v>
      </c>
      <c r="G7966" s="76" t="s">
        <v>457</v>
      </c>
      <c r="H7966" s="76"/>
      <c r="I7966" s="76" t="s">
        <v>456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296</v>
      </c>
      <c r="F7967" s="77">
        <v>42114</v>
      </c>
      <c r="G7967" s="76"/>
      <c r="H7967" s="76" t="s">
        <v>1170</v>
      </c>
      <c r="I7967" s="76" t="s">
        <v>1176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285</v>
      </c>
      <c r="F7968" s="77">
        <v>42124</v>
      </c>
      <c r="G7968" s="76" t="s">
        <v>448</v>
      </c>
      <c r="H7968" s="76"/>
      <c r="I7968" s="76" t="s">
        <v>447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637</v>
      </c>
      <c r="F7969" s="77">
        <v>42135</v>
      </c>
      <c r="G7969" s="76"/>
      <c r="H7969" s="76" t="s">
        <v>1175</v>
      </c>
      <c r="I7969" s="76" t="s">
        <v>962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637</v>
      </c>
      <c r="F7970" s="77">
        <v>42135</v>
      </c>
      <c r="G7970" s="76"/>
      <c r="H7970" s="76"/>
      <c r="I7970" s="76" t="s">
        <v>681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637</v>
      </c>
      <c r="F7971" s="77">
        <v>42143</v>
      </c>
      <c r="G7971" s="76"/>
      <c r="H7971" s="76"/>
      <c r="I7971" s="76" t="s">
        <v>1174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637</v>
      </c>
      <c r="F7972" s="77">
        <v>42143</v>
      </c>
      <c r="G7972" s="76"/>
      <c r="H7972" s="76"/>
      <c r="I7972" s="76" t="s">
        <v>1173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637</v>
      </c>
      <c r="F7973" s="77">
        <v>42199</v>
      </c>
      <c r="G7973" s="76"/>
      <c r="H7973" s="76" t="s">
        <v>1172</v>
      </c>
      <c r="I7973" s="76" t="s">
        <v>962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637</v>
      </c>
      <c r="F7974" s="77">
        <v>42199</v>
      </c>
      <c r="G7974" s="76"/>
      <c r="H7974" s="76"/>
      <c r="I7974" s="76" t="s">
        <v>681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285</v>
      </c>
      <c r="F7975" s="77">
        <v>42216</v>
      </c>
      <c r="G7975" s="76" t="s">
        <v>927</v>
      </c>
      <c r="H7975" s="76"/>
      <c r="I7975" s="76" t="s">
        <v>926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285</v>
      </c>
      <c r="F7976" s="77">
        <v>42247</v>
      </c>
      <c r="G7976" s="76" t="s">
        <v>440</v>
      </c>
      <c r="H7976" s="76"/>
      <c r="I7976" s="76" t="s">
        <v>439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296</v>
      </c>
      <c r="F7977" s="77">
        <v>42262</v>
      </c>
      <c r="G7977" s="76"/>
      <c r="H7977" s="76" t="s">
        <v>1162</v>
      </c>
      <c r="I7977" s="76" t="s">
        <v>1163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285</v>
      </c>
      <c r="F7978" s="77">
        <v>42277</v>
      </c>
      <c r="G7978" s="76" t="s">
        <v>438</v>
      </c>
      <c r="H7978" s="76"/>
      <c r="I7978" s="76" t="s">
        <v>437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285</v>
      </c>
      <c r="F7979" s="77">
        <v>42282</v>
      </c>
      <c r="G7979" s="76" t="s">
        <v>1131</v>
      </c>
      <c r="H7979" s="76"/>
      <c r="I7979" s="76" t="s">
        <v>1130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296</v>
      </c>
      <c r="F7980" s="77">
        <v>42306</v>
      </c>
      <c r="G7980" s="76"/>
      <c r="H7980" s="76" t="s">
        <v>1162</v>
      </c>
      <c r="I7980" s="76" t="s">
        <v>1163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296</v>
      </c>
      <c r="F7981" s="77">
        <v>42306</v>
      </c>
      <c r="G7981" s="76"/>
      <c r="H7981" s="76" t="s">
        <v>1168</v>
      </c>
      <c r="I7981" s="76" t="s">
        <v>1171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285</v>
      </c>
      <c r="F7982" s="77">
        <v>42308</v>
      </c>
      <c r="G7982" s="76" t="s">
        <v>436</v>
      </c>
      <c r="H7982" s="76"/>
      <c r="I7982" s="76" t="s">
        <v>435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285</v>
      </c>
      <c r="F7983" s="77">
        <v>42338</v>
      </c>
      <c r="G7983" s="76" t="s">
        <v>434</v>
      </c>
      <c r="H7983" s="76"/>
      <c r="I7983" s="76" t="s">
        <v>433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296</v>
      </c>
      <c r="F7984" s="77">
        <v>42341</v>
      </c>
      <c r="G7984" s="76"/>
      <c r="H7984" s="76" t="s">
        <v>1170</v>
      </c>
      <c r="I7984" s="76" t="s">
        <v>1169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285</v>
      </c>
      <c r="F7985" s="77">
        <v>42369</v>
      </c>
      <c r="G7985" s="76" t="s">
        <v>432</v>
      </c>
      <c r="H7985" s="76"/>
      <c r="I7985" s="76" t="s">
        <v>431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276</v>
      </c>
      <c r="F7986" s="77">
        <v>42369</v>
      </c>
      <c r="G7986" s="76"/>
      <c r="H7986" s="76" t="s">
        <v>1165</v>
      </c>
      <c r="I7986" s="76" t="s">
        <v>1164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285</v>
      </c>
      <c r="F7987" s="77">
        <v>42394</v>
      </c>
      <c r="G7987" s="76" t="s">
        <v>1127</v>
      </c>
      <c r="H7987" s="76"/>
      <c r="I7987" s="76" t="s">
        <v>1126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296</v>
      </c>
      <c r="F7988" s="77">
        <v>42401</v>
      </c>
      <c r="G7988" s="76"/>
      <c r="H7988" s="76" t="s">
        <v>1168</v>
      </c>
      <c r="I7988" s="76" t="s">
        <v>1167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276</v>
      </c>
      <c r="F7989" s="77">
        <v>42429</v>
      </c>
      <c r="G7989" s="76"/>
      <c r="H7989" s="76" t="s">
        <v>1165</v>
      </c>
      <c r="I7989" s="76" t="s">
        <v>1166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276</v>
      </c>
      <c r="F7990" s="77">
        <v>42467</v>
      </c>
      <c r="G7990" s="76"/>
      <c r="H7990" s="76" t="s">
        <v>1165</v>
      </c>
      <c r="I7990" s="76" t="s">
        <v>1164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285</v>
      </c>
      <c r="F7991" s="77">
        <v>42521</v>
      </c>
      <c r="G7991" s="76" t="s">
        <v>420</v>
      </c>
      <c r="H7991" s="76"/>
      <c r="I7991" s="76" t="s">
        <v>419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285</v>
      </c>
      <c r="F7992" s="77">
        <v>42551</v>
      </c>
      <c r="G7992" s="76" t="s">
        <v>418</v>
      </c>
      <c r="H7992" s="76"/>
      <c r="I7992" s="76" t="s">
        <v>417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296</v>
      </c>
      <c r="F7993" s="77">
        <v>42558</v>
      </c>
      <c r="G7993" s="76"/>
      <c r="H7993" s="76" t="s">
        <v>1162</v>
      </c>
      <c r="I7993" s="76" t="s">
        <v>1163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285</v>
      </c>
      <c r="F7994" s="77">
        <v>42582</v>
      </c>
      <c r="G7994" s="76" t="s">
        <v>415</v>
      </c>
      <c r="H7994" s="76"/>
      <c r="I7994" s="76" t="s">
        <v>414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285</v>
      </c>
      <c r="F7995" s="77">
        <v>42613</v>
      </c>
      <c r="G7995" s="76" t="s">
        <v>413</v>
      </c>
      <c r="H7995" s="76"/>
      <c r="I7995" s="76" t="s">
        <v>412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285</v>
      </c>
      <c r="F7996" s="77">
        <v>42643</v>
      </c>
      <c r="G7996" s="76" t="s">
        <v>409</v>
      </c>
      <c r="H7996" s="76"/>
      <c r="I7996" s="76" t="s">
        <v>408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296</v>
      </c>
      <c r="F7997" s="77">
        <v>42667</v>
      </c>
      <c r="G7997" s="76"/>
      <c r="H7997" s="76" t="s">
        <v>1162</v>
      </c>
      <c r="I7997" s="76" t="s">
        <v>1161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285</v>
      </c>
      <c r="F7998" s="77">
        <v>42675</v>
      </c>
      <c r="G7998" s="76" t="s">
        <v>406</v>
      </c>
      <c r="H7998" s="76"/>
      <c r="I7998" s="76" t="s">
        <v>405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285</v>
      </c>
      <c r="F7999" s="77">
        <v>42704</v>
      </c>
      <c r="G7999" s="76" t="s">
        <v>807</v>
      </c>
      <c r="H7999" s="76"/>
      <c r="I7999" s="76" t="s">
        <v>806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285</v>
      </c>
      <c r="F8000" s="77">
        <v>42735</v>
      </c>
      <c r="G8000" s="76" t="s">
        <v>402</v>
      </c>
      <c r="H8000" s="76"/>
      <c r="I8000" s="76" t="s">
        <v>401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285</v>
      </c>
      <c r="F8001" s="77">
        <v>42766</v>
      </c>
      <c r="G8001" s="76" t="s">
        <v>398</v>
      </c>
      <c r="H8001" s="76"/>
      <c r="I8001" s="76" t="s">
        <v>397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285</v>
      </c>
      <c r="F8002" s="77">
        <v>42766</v>
      </c>
      <c r="G8002" s="76" t="s">
        <v>1047</v>
      </c>
      <c r="H8002" s="76"/>
      <c r="I8002" s="76" t="s">
        <v>1046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285</v>
      </c>
      <c r="F8003" s="77">
        <v>42767</v>
      </c>
      <c r="G8003" s="76" t="s">
        <v>284</v>
      </c>
      <c r="H8003" s="76"/>
      <c r="I8003" s="76" t="s">
        <v>283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285</v>
      </c>
      <c r="F8004" s="77">
        <v>42794</v>
      </c>
      <c r="G8004" s="76" t="s">
        <v>395</v>
      </c>
      <c r="H8004" s="76"/>
      <c r="I8004" s="76" t="s">
        <v>394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285</v>
      </c>
      <c r="F8005" s="77">
        <v>42825</v>
      </c>
      <c r="G8005" s="76" t="s">
        <v>391</v>
      </c>
      <c r="H8005" s="76"/>
      <c r="I8005" s="76" t="s">
        <v>390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285</v>
      </c>
      <c r="F8006" s="77">
        <v>42855</v>
      </c>
      <c r="G8006" s="76" t="s">
        <v>388</v>
      </c>
      <c r="H8006" s="76"/>
      <c r="I8006" s="76" t="s">
        <v>387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285</v>
      </c>
      <c r="F8007" s="77">
        <v>42886</v>
      </c>
      <c r="G8007" s="76" t="s">
        <v>680</v>
      </c>
      <c r="H8007" s="76"/>
      <c r="I8007" s="76" t="s">
        <v>679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285</v>
      </c>
      <c r="F8008" s="77">
        <v>43008</v>
      </c>
      <c r="G8008" s="76" t="s">
        <v>380</v>
      </c>
      <c r="H8008" s="76"/>
      <c r="I8008" s="76" t="s">
        <v>379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285</v>
      </c>
      <c r="F8009" s="77">
        <v>43008</v>
      </c>
      <c r="G8009" s="76" t="s">
        <v>380</v>
      </c>
      <c r="H8009" s="76"/>
      <c r="I8009" s="76" t="s">
        <v>379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285</v>
      </c>
      <c r="F8010" s="77">
        <v>43281</v>
      </c>
      <c r="G8010" s="76" t="s">
        <v>720</v>
      </c>
      <c r="H8010" s="76"/>
      <c r="I8010" s="76" t="s">
        <v>719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285</v>
      </c>
      <c r="F8011" s="77">
        <v>43281</v>
      </c>
      <c r="G8011" s="76" t="s">
        <v>365</v>
      </c>
      <c r="H8011" s="76"/>
      <c r="I8011" s="76" t="s">
        <v>364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285</v>
      </c>
      <c r="F8012" s="77">
        <v>43281</v>
      </c>
      <c r="G8012" s="76" t="s">
        <v>1106</v>
      </c>
      <c r="H8012" s="76"/>
      <c r="I8012" s="76" t="s">
        <v>1160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285</v>
      </c>
      <c r="F8013" s="77">
        <v>43281</v>
      </c>
      <c r="G8013" s="76" t="s">
        <v>1106</v>
      </c>
      <c r="H8013" s="76"/>
      <c r="I8013" s="76" t="s">
        <v>1105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285</v>
      </c>
      <c r="F8014" s="77">
        <v>43343</v>
      </c>
      <c r="G8014" s="76" t="s">
        <v>1104</v>
      </c>
      <c r="H8014" s="76"/>
      <c r="I8014" s="76" t="s">
        <v>1103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276</v>
      </c>
      <c r="F8015" s="77">
        <v>43598</v>
      </c>
      <c r="G8015" s="76" t="s">
        <v>1159</v>
      </c>
      <c r="H8015" s="76" t="s">
        <v>1157</v>
      </c>
      <c r="I8015" s="76" t="s">
        <v>1156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276</v>
      </c>
      <c r="F8016" s="77">
        <v>43677</v>
      </c>
      <c r="G8016" s="76" t="s">
        <v>1158</v>
      </c>
      <c r="H8016" s="76" t="s">
        <v>1157</v>
      </c>
      <c r="I8016" s="76" t="s">
        <v>1156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285</v>
      </c>
      <c r="F8017" s="77">
        <v>43708</v>
      </c>
      <c r="G8017" s="76" t="s">
        <v>1079</v>
      </c>
      <c r="H8017" s="76"/>
      <c r="I8017" s="76" t="s">
        <v>1078</v>
      </c>
      <c r="J8017" s="78">
        <v>1198.43</v>
      </c>
    </row>
    <row r="8018" spans="1:10" x14ac:dyDescent="0.25">
      <c r="A8018" s="76"/>
      <c r="B8018" s="76"/>
      <c r="C8018" s="76" t="s">
        <v>1155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1154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276</v>
      </c>
      <c r="F8020" s="77">
        <v>43907</v>
      </c>
      <c r="G8020" s="76" t="s">
        <v>1153</v>
      </c>
      <c r="H8020" s="76" t="s">
        <v>1152</v>
      </c>
      <c r="I8020" s="76" t="s">
        <v>1151</v>
      </c>
      <c r="J8020" s="78">
        <v>-43.58</v>
      </c>
    </row>
    <row r="8021" spans="1:10" x14ac:dyDescent="0.25">
      <c r="A8021" s="76"/>
      <c r="B8021" s="76"/>
      <c r="C8021" s="76" t="s">
        <v>1150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1149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285</v>
      </c>
      <c r="F8023" s="77">
        <v>40451</v>
      </c>
      <c r="G8023" s="76" t="s">
        <v>1148</v>
      </c>
      <c r="H8023" s="76"/>
      <c r="I8023" s="76" t="s">
        <v>1147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285</v>
      </c>
      <c r="F8024" s="77">
        <v>40451</v>
      </c>
      <c r="G8024" s="76" t="s">
        <v>1148</v>
      </c>
      <c r="H8024" s="76"/>
      <c r="I8024" s="76" t="s">
        <v>1147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285</v>
      </c>
      <c r="F8025" s="77">
        <v>40482</v>
      </c>
      <c r="G8025" s="76" t="s">
        <v>886</v>
      </c>
      <c r="H8025" s="76"/>
      <c r="I8025" s="76" t="s">
        <v>885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285</v>
      </c>
      <c r="F8026" s="77">
        <v>40543</v>
      </c>
      <c r="G8026" s="76" t="s">
        <v>541</v>
      </c>
      <c r="H8026" s="76"/>
      <c r="I8026" s="76" t="s">
        <v>540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285</v>
      </c>
      <c r="F8027" s="77">
        <v>40633</v>
      </c>
      <c r="G8027" s="76" t="s">
        <v>535</v>
      </c>
      <c r="H8027" s="76"/>
      <c r="I8027" s="76" t="s">
        <v>534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285</v>
      </c>
      <c r="F8028" s="77">
        <v>40633</v>
      </c>
      <c r="G8028" s="76" t="s">
        <v>1146</v>
      </c>
      <c r="H8028" s="76"/>
      <c r="I8028" s="76" t="s">
        <v>1145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285</v>
      </c>
      <c r="F8029" s="77">
        <v>41790</v>
      </c>
      <c r="G8029" s="76" t="s">
        <v>570</v>
      </c>
      <c r="H8029" s="76"/>
      <c r="I8029" s="76" t="s">
        <v>569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285</v>
      </c>
      <c r="F8030" s="77">
        <v>41820</v>
      </c>
      <c r="G8030" s="76" t="s">
        <v>769</v>
      </c>
      <c r="H8030" s="76"/>
      <c r="I8030" s="76" t="s">
        <v>768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285</v>
      </c>
      <c r="F8031" s="77">
        <v>42369</v>
      </c>
      <c r="G8031" s="76" t="s">
        <v>1144</v>
      </c>
      <c r="H8031" s="76"/>
      <c r="I8031" s="76" t="s">
        <v>1143</v>
      </c>
      <c r="J8031" s="78">
        <v>-98</v>
      </c>
    </row>
    <row r="8032" spans="1:10" x14ac:dyDescent="0.25">
      <c r="A8032" s="76"/>
      <c r="B8032" s="76"/>
      <c r="C8032" s="76" t="s">
        <v>1142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1141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285</v>
      </c>
      <c r="F8034" s="77">
        <v>40179</v>
      </c>
      <c r="G8034" s="76" t="s">
        <v>896</v>
      </c>
      <c r="H8034" s="76"/>
      <c r="I8034" s="76" t="s">
        <v>895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285</v>
      </c>
      <c r="F8035" s="77">
        <v>40209</v>
      </c>
      <c r="G8035" s="76" t="s">
        <v>894</v>
      </c>
      <c r="H8035" s="76"/>
      <c r="I8035" s="76" t="s">
        <v>893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285</v>
      </c>
      <c r="F8036" s="77">
        <v>40237</v>
      </c>
      <c r="G8036" s="76" t="s">
        <v>892</v>
      </c>
      <c r="H8036" s="76"/>
      <c r="I8036" s="76" t="s">
        <v>891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285</v>
      </c>
      <c r="F8037" s="77">
        <v>40268</v>
      </c>
      <c r="G8037" s="76" t="s">
        <v>944</v>
      </c>
      <c r="H8037" s="76"/>
      <c r="I8037" s="76" t="s">
        <v>943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285</v>
      </c>
      <c r="F8038" s="77">
        <v>40359</v>
      </c>
      <c r="G8038" s="76" t="s">
        <v>1140</v>
      </c>
      <c r="H8038" s="76"/>
      <c r="I8038" s="76" t="s">
        <v>1139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285</v>
      </c>
      <c r="F8039" s="77">
        <v>40390</v>
      </c>
      <c r="G8039" s="76" t="s">
        <v>940</v>
      </c>
      <c r="H8039" s="76"/>
      <c r="I8039" s="76" t="s">
        <v>939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285</v>
      </c>
      <c r="F8040" s="77">
        <v>40421</v>
      </c>
      <c r="G8040" s="76" t="s">
        <v>1138</v>
      </c>
      <c r="H8040" s="76"/>
      <c r="I8040" s="76" t="s">
        <v>1137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285</v>
      </c>
      <c r="F8041" s="77">
        <v>40451</v>
      </c>
      <c r="G8041" s="76" t="s">
        <v>888</v>
      </c>
      <c r="H8041" s="76"/>
      <c r="I8041" s="76" t="s">
        <v>887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285</v>
      </c>
      <c r="F8042" s="77">
        <v>40543</v>
      </c>
      <c r="G8042" s="76" t="s">
        <v>541</v>
      </c>
      <c r="H8042" s="76"/>
      <c r="I8042" s="76" t="s">
        <v>540</v>
      </c>
      <c r="J8042" s="78">
        <v>-2320</v>
      </c>
    </row>
    <row r="8043" spans="1:10" x14ac:dyDescent="0.25">
      <c r="A8043" s="76"/>
      <c r="B8043" s="76"/>
      <c r="C8043" s="76" t="s">
        <v>1136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1135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285</v>
      </c>
      <c r="F8045" s="77">
        <v>41455</v>
      </c>
      <c r="G8045" s="76" t="s">
        <v>1134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285</v>
      </c>
      <c r="F8046" s="77">
        <v>41639</v>
      </c>
      <c r="G8046" s="76" t="s">
        <v>756</v>
      </c>
      <c r="H8046" s="76"/>
      <c r="I8046" s="76" t="s">
        <v>755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285</v>
      </c>
      <c r="F8047" s="77">
        <v>41760</v>
      </c>
      <c r="G8047" s="76" t="s">
        <v>1133</v>
      </c>
      <c r="H8047" s="76"/>
      <c r="I8047" s="76" t="s">
        <v>1132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285</v>
      </c>
      <c r="F8048" s="77">
        <v>41882</v>
      </c>
      <c r="G8048" s="76" t="s">
        <v>467</v>
      </c>
      <c r="H8048" s="76"/>
      <c r="I8048" s="76" t="s">
        <v>466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285</v>
      </c>
      <c r="F8049" s="77">
        <v>42094</v>
      </c>
      <c r="G8049" s="76" t="s">
        <v>452</v>
      </c>
      <c r="H8049" s="76"/>
      <c r="I8049" s="76" t="s">
        <v>451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285</v>
      </c>
      <c r="F8050" s="77">
        <v>42282</v>
      </c>
      <c r="G8050" s="76" t="s">
        <v>1131</v>
      </c>
      <c r="H8050" s="76"/>
      <c r="I8050" s="76" t="s">
        <v>1130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296</v>
      </c>
      <c r="F8051" s="77">
        <v>42306</v>
      </c>
      <c r="G8051" s="76"/>
      <c r="H8051" s="76" t="s">
        <v>1101</v>
      </c>
      <c r="I8051" s="76" t="s">
        <v>1129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296</v>
      </c>
      <c r="F8052" s="77">
        <v>42306</v>
      </c>
      <c r="G8052" s="76"/>
      <c r="H8052" s="76" t="s">
        <v>1101</v>
      </c>
      <c r="I8052" s="76" t="s">
        <v>1128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285</v>
      </c>
      <c r="F8053" s="77">
        <v>42394</v>
      </c>
      <c r="G8053" s="76" t="s">
        <v>1127</v>
      </c>
      <c r="H8053" s="76"/>
      <c r="I8053" s="76" t="s">
        <v>1126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296</v>
      </c>
      <c r="F8054" s="77">
        <v>42408</v>
      </c>
      <c r="G8054" s="76"/>
      <c r="H8054" s="76" t="s">
        <v>1125</v>
      </c>
      <c r="I8054" s="76" t="s">
        <v>1124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296</v>
      </c>
      <c r="F8055" s="77">
        <v>42411</v>
      </c>
      <c r="G8055" s="76"/>
      <c r="H8055" s="76" t="s">
        <v>1101</v>
      </c>
      <c r="I8055" s="76" t="s">
        <v>1123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285</v>
      </c>
      <c r="F8056" s="77">
        <v>42766</v>
      </c>
      <c r="G8056" s="76" t="s">
        <v>1047</v>
      </c>
      <c r="H8056" s="76"/>
      <c r="I8056" s="76" t="s">
        <v>1046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285</v>
      </c>
      <c r="F8057" s="77">
        <v>42767</v>
      </c>
      <c r="G8057" s="76" t="s">
        <v>284</v>
      </c>
      <c r="H8057" s="76"/>
      <c r="I8057" s="76" t="s">
        <v>283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276</v>
      </c>
      <c r="F8058" s="77">
        <v>42795</v>
      </c>
      <c r="G8058" s="76"/>
      <c r="H8058" s="76" t="s">
        <v>1101</v>
      </c>
      <c r="I8058" s="76" t="s">
        <v>1122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276</v>
      </c>
      <c r="F8059" s="77">
        <v>42833</v>
      </c>
      <c r="G8059" s="76"/>
      <c r="H8059" s="76" t="s">
        <v>1101</v>
      </c>
      <c r="I8059" s="76" t="s">
        <v>424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276</v>
      </c>
      <c r="F8060" s="77">
        <v>42843</v>
      </c>
      <c r="G8060" s="76"/>
      <c r="H8060" s="76" t="s">
        <v>1101</v>
      </c>
      <c r="I8060" s="76" t="s">
        <v>1121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276</v>
      </c>
      <c r="F8061" s="77">
        <v>42843</v>
      </c>
      <c r="G8061" s="76"/>
      <c r="H8061" s="76" t="s">
        <v>1101</v>
      </c>
      <c r="I8061" s="76" t="s">
        <v>1120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276</v>
      </c>
      <c r="F8062" s="77">
        <v>42843</v>
      </c>
      <c r="G8062" s="76"/>
      <c r="H8062" s="76" t="s">
        <v>1101</v>
      </c>
      <c r="I8062" s="76" t="s">
        <v>1119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276</v>
      </c>
      <c r="F8063" s="77">
        <v>42843</v>
      </c>
      <c r="G8063" s="76"/>
      <c r="H8063" s="76" t="s">
        <v>1101</v>
      </c>
      <c r="I8063" s="76" t="s">
        <v>1118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276</v>
      </c>
      <c r="F8064" s="77">
        <v>42850</v>
      </c>
      <c r="G8064" s="76"/>
      <c r="H8064" s="76" t="s">
        <v>1101</v>
      </c>
      <c r="I8064" s="76" t="s">
        <v>1117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276</v>
      </c>
      <c r="F8065" s="77">
        <v>42856</v>
      </c>
      <c r="G8065" s="76"/>
      <c r="H8065" s="76" t="s">
        <v>1101</v>
      </c>
      <c r="I8065" s="76" t="s">
        <v>1116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276</v>
      </c>
      <c r="F8066" s="77">
        <v>42863</v>
      </c>
      <c r="G8066" s="76"/>
      <c r="H8066" s="76" t="s">
        <v>1101</v>
      </c>
      <c r="I8066" s="76" t="s">
        <v>1115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276</v>
      </c>
      <c r="F8067" s="77">
        <v>42863</v>
      </c>
      <c r="G8067" s="76"/>
      <c r="H8067" s="76" t="s">
        <v>1101</v>
      </c>
      <c r="I8067" s="76" t="s">
        <v>1114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285</v>
      </c>
      <c r="F8068" s="77">
        <v>42886</v>
      </c>
      <c r="G8068" s="76" t="s">
        <v>680</v>
      </c>
      <c r="H8068" s="76"/>
      <c r="I8068" s="76" t="s">
        <v>679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285</v>
      </c>
      <c r="F8069" s="77">
        <v>43008</v>
      </c>
      <c r="G8069" s="76" t="s">
        <v>380</v>
      </c>
      <c r="H8069" s="76"/>
      <c r="I8069" s="76" t="s">
        <v>379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276</v>
      </c>
      <c r="F8070" s="77">
        <v>43028</v>
      </c>
      <c r="G8070" s="76" t="s">
        <v>1113</v>
      </c>
      <c r="H8070" s="76" t="s">
        <v>1101</v>
      </c>
      <c r="I8070" s="76" t="s">
        <v>1111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276</v>
      </c>
      <c r="F8071" s="77">
        <v>43028</v>
      </c>
      <c r="G8071" s="76" t="s">
        <v>1112</v>
      </c>
      <c r="H8071" s="76" t="s">
        <v>1101</v>
      </c>
      <c r="I8071" s="76" t="s">
        <v>1111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276</v>
      </c>
      <c r="F8072" s="77">
        <v>43028</v>
      </c>
      <c r="G8072" s="76" t="s">
        <v>1110</v>
      </c>
      <c r="H8072" s="76" t="s">
        <v>1101</v>
      </c>
      <c r="I8072" s="76" t="s">
        <v>1109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276</v>
      </c>
      <c r="F8073" s="77">
        <v>43046</v>
      </c>
      <c r="G8073" s="76" t="s">
        <v>1108</v>
      </c>
      <c r="H8073" s="76" t="s">
        <v>1101</v>
      </c>
      <c r="I8073" s="76" t="s">
        <v>1107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285</v>
      </c>
      <c r="F8074" s="77">
        <v>43281</v>
      </c>
      <c r="G8074" s="76" t="s">
        <v>720</v>
      </c>
      <c r="H8074" s="76"/>
      <c r="I8074" s="76" t="s">
        <v>719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285</v>
      </c>
      <c r="F8075" s="77">
        <v>43281</v>
      </c>
      <c r="G8075" s="76" t="s">
        <v>365</v>
      </c>
      <c r="H8075" s="76"/>
      <c r="I8075" s="76" t="s">
        <v>364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285</v>
      </c>
      <c r="F8076" s="77">
        <v>43281</v>
      </c>
      <c r="G8076" s="76" t="s">
        <v>1106</v>
      </c>
      <c r="H8076" s="76"/>
      <c r="I8076" s="76" t="s">
        <v>1105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285</v>
      </c>
      <c r="F8077" s="77">
        <v>43343</v>
      </c>
      <c r="G8077" s="76" t="s">
        <v>1104</v>
      </c>
      <c r="H8077" s="76"/>
      <c r="I8077" s="76" t="s">
        <v>1103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276</v>
      </c>
      <c r="F8078" s="77">
        <v>43402</v>
      </c>
      <c r="G8078" s="76" t="s">
        <v>1102</v>
      </c>
      <c r="H8078" s="76" t="s">
        <v>1101</v>
      </c>
      <c r="I8078" s="76" t="s">
        <v>1100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285</v>
      </c>
      <c r="F8079" s="77">
        <v>43404</v>
      </c>
      <c r="G8079" s="76" t="s">
        <v>1099</v>
      </c>
      <c r="H8079" s="76"/>
      <c r="I8079" s="76" t="s">
        <v>1098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276</v>
      </c>
      <c r="F8080" s="77">
        <v>43448</v>
      </c>
      <c r="G8080" s="76" t="s">
        <v>1097</v>
      </c>
      <c r="H8080" s="76" t="s">
        <v>1068</v>
      </c>
      <c r="I8080" s="76" t="s">
        <v>1096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276</v>
      </c>
      <c r="F8081" s="77">
        <v>43524</v>
      </c>
      <c r="G8081" s="76" t="s">
        <v>1095</v>
      </c>
      <c r="H8081" s="76" t="s">
        <v>1068</v>
      </c>
      <c r="I8081" s="76" t="s">
        <v>1094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276</v>
      </c>
      <c r="F8082" s="77">
        <v>43528</v>
      </c>
      <c r="G8082" s="76" t="s">
        <v>1093</v>
      </c>
      <c r="H8082" s="76" t="s">
        <v>1068</v>
      </c>
      <c r="I8082" s="76" t="s">
        <v>1092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285</v>
      </c>
      <c r="F8083" s="77">
        <v>43529</v>
      </c>
      <c r="G8083" s="76" t="s">
        <v>1091</v>
      </c>
      <c r="H8083" s="76"/>
      <c r="I8083" s="76" t="s">
        <v>1090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285</v>
      </c>
      <c r="F8084" s="77">
        <v>43529</v>
      </c>
      <c r="G8084" s="76" t="s">
        <v>1089</v>
      </c>
      <c r="H8084" s="76" t="s">
        <v>1068</v>
      </c>
      <c r="I8084" s="76" t="s">
        <v>1088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276</v>
      </c>
      <c r="F8085" s="77">
        <v>43552</v>
      </c>
      <c r="G8085" s="76" t="s">
        <v>1087</v>
      </c>
      <c r="H8085" s="76" t="s">
        <v>1068</v>
      </c>
      <c r="I8085" s="76" t="s">
        <v>1085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276</v>
      </c>
      <c r="F8086" s="77">
        <v>43647</v>
      </c>
      <c r="G8086" s="76" t="s">
        <v>1086</v>
      </c>
      <c r="H8086" s="76" t="s">
        <v>1068</v>
      </c>
      <c r="I8086" s="76" t="s">
        <v>1085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276</v>
      </c>
      <c r="F8087" s="77">
        <v>43677</v>
      </c>
      <c r="G8087" s="76" t="s">
        <v>325</v>
      </c>
      <c r="H8087" s="76" t="s">
        <v>323</v>
      </c>
      <c r="I8087" s="76" t="s">
        <v>1084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276</v>
      </c>
      <c r="F8088" s="77">
        <v>43677</v>
      </c>
      <c r="G8088" s="76" t="s">
        <v>1083</v>
      </c>
      <c r="H8088" s="76" t="s">
        <v>1068</v>
      </c>
      <c r="I8088" s="76" t="s">
        <v>1082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276</v>
      </c>
      <c r="F8089" s="77">
        <v>43703</v>
      </c>
      <c r="G8089" s="76" t="s">
        <v>1081</v>
      </c>
      <c r="H8089" s="76" t="s">
        <v>1068</v>
      </c>
      <c r="I8089" s="76" t="s">
        <v>1080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285</v>
      </c>
      <c r="F8090" s="77">
        <v>43708</v>
      </c>
      <c r="G8090" s="76" t="s">
        <v>1079</v>
      </c>
      <c r="H8090" s="76"/>
      <c r="I8090" s="76" t="s">
        <v>1078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276</v>
      </c>
      <c r="F8091" s="77">
        <v>43810</v>
      </c>
      <c r="G8091" s="76" t="s">
        <v>1077</v>
      </c>
      <c r="H8091" s="76" t="s">
        <v>1068</v>
      </c>
      <c r="I8091" s="76" t="s">
        <v>1076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276</v>
      </c>
      <c r="F8092" s="77">
        <v>43861</v>
      </c>
      <c r="G8092" s="76" t="s">
        <v>1075</v>
      </c>
      <c r="H8092" s="76" t="s">
        <v>1068</v>
      </c>
      <c r="I8092" s="76" t="s">
        <v>1074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276</v>
      </c>
      <c r="F8093" s="77">
        <v>43895</v>
      </c>
      <c r="G8093" s="76" t="s">
        <v>1073</v>
      </c>
      <c r="H8093" s="76" t="s">
        <v>1068</v>
      </c>
      <c r="I8093" s="76" t="s">
        <v>1067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276</v>
      </c>
      <c r="F8094" s="77">
        <v>43900</v>
      </c>
      <c r="G8094" s="76" t="s">
        <v>1072</v>
      </c>
      <c r="H8094" s="76" t="s">
        <v>1068</v>
      </c>
      <c r="I8094" s="76" t="s">
        <v>1067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276</v>
      </c>
      <c r="F8095" s="77">
        <v>43951</v>
      </c>
      <c r="G8095" s="76" t="s">
        <v>1071</v>
      </c>
      <c r="H8095" s="76" t="s">
        <v>1068</v>
      </c>
      <c r="I8095" s="76" t="s">
        <v>1070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276</v>
      </c>
      <c r="F8096" s="77">
        <v>43997</v>
      </c>
      <c r="G8096" s="76" t="s">
        <v>1069</v>
      </c>
      <c r="H8096" s="76" t="s">
        <v>1068</v>
      </c>
      <c r="I8096" s="76" t="s">
        <v>1067</v>
      </c>
      <c r="J8096" s="78">
        <v>-114.17</v>
      </c>
    </row>
    <row r="8097" spans="1:10" x14ac:dyDescent="0.25">
      <c r="A8097" s="76"/>
      <c r="B8097" s="76"/>
      <c r="C8097" s="76" t="s">
        <v>1066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1065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285</v>
      </c>
      <c r="F8099" s="77">
        <v>40755</v>
      </c>
      <c r="G8099" s="76" t="s">
        <v>531</v>
      </c>
      <c r="H8099" s="76"/>
      <c r="I8099" s="76" t="s">
        <v>530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285</v>
      </c>
      <c r="F8100" s="77">
        <v>40877</v>
      </c>
      <c r="G8100" s="76" t="s">
        <v>289</v>
      </c>
      <c r="H8100" s="76"/>
      <c r="I8100" s="76" t="s">
        <v>288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285</v>
      </c>
      <c r="F8101" s="77">
        <v>40939</v>
      </c>
      <c r="G8101" s="76" t="s">
        <v>525</v>
      </c>
      <c r="H8101" s="76"/>
      <c r="I8101" s="76" t="s">
        <v>524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285</v>
      </c>
      <c r="F8102" s="77">
        <v>40999</v>
      </c>
      <c r="G8102" s="76" t="s">
        <v>521</v>
      </c>
      <c r="H8102" s="76"/>
      <c r="I8102" s="76" t="s">
        <v>520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285</v>
      </c>
      <c r="F8103" s="77">
        <v>41121</v>
      </c>
      <c r="G8103" s="76" t="s">
        <v>513</v>
      </c>
      <c r="H8103" s="76"/>
      <c r="I8103" s="76" t="s">
        <v>512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285</v>
      </c>
      <c r="F8104" s="77">
        <v>41152</v>
      </c>
      <c r="G8104" s="76" t="s">
        <v>511</v>
      </c>
      <c r="H8104" s="76"/>
      <c r="I8104" s="76" t="s">
        <v>510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285</v>
      </c>
      <c r="F8105" s="77">
        <v>41182</v>
      </c>
      <c r="G8105" s="76" t="s">
        <v>509</v>
      </c>
      <c r="H8105" s="76"/>
      <c r="I8105" s="76" t="s">
        <v>508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285</v>
      </c>
      <c r="F8106" s="77">
        <v>41243</v>
      </c>
      <c r="G8106" s="76" t="s">
        <v>505</v>
      </c>
      <c r="H8106" s="76"/>
      <c r="I8106" s="76" t="s">
        <v>504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285</v>
      </c>
      <c r="F8107" s="77">
        <v>41547</v>
      </c>
      <c r="G8107" s="76" t="s">
        <v>487</v>
      </c>
      <c r="H8107" s="76"/>
      <c r="I8107" s="76" t="s">
        <v>486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285</v>
      </c>
      <c r="F8108" s="77">
        <v>41578</v>
      </c>
      <c r="G8108" s="76" t="s">
        <v>485</v>
      </c>
      <c r="H8108" s="76"/>
      <c r="I8108" s="76" t="s">
        <v>484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285</v>
      </c>
      <c r="F8109" s="77">
        <v>41608</v>
      </c>
      <c r="G8109" s="76" t="s">
        <v>483</v>
      </c>
      <c r="H8109" s="76"/>
      <c r="I8109" s="76" t="s">
        <v>482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285</v>
      </c>
      <c r="F8110" s="77">
        <v>41698</v>
      </c>
      <c r="G8110" s="76" t="s">
        <v>477</v>
      </c>
      <c r="H8110" s="76"/>
      <c r="I8110" s="76" t="s">
        <v>476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285</v>
      </c>
      <c r="F8111" s="77">
        <v>41973</v>
      </c>
      <c r="G8111" s="76" t="s">
        <v>462</v>
      </c>
      <c r="H8111" s="76"/>
      <c r="I8111" s="76" t="s">
        <v>461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285</v>
      </c>
      <c r="F8112" s="77">
        <v>42035</v>
      </c>
      <c r="G8112" s="76" t="s">
        <v>754</v>
      </c>
      <c r="H8112" s="76"/>
      <c r="I8112" s="76" t="s">
        <v>753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285</v>
      </c>
      <c r="F8113" s="77">
        <v>42063</v>
      </c>
      <c r="G8113" s="76" t="s">
        <v>457</v>
      </c>
      <c r="H8113" s="76"/>
      <c r="I8113" s="76" t="s">
        <v>456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285</v>
      </c>
      <c r="F8114" s="77">
        <v>42247</v>
      </c>
      <c r="G8114" s="76" t="s">
        <v>440</v>
      </c>
      <c r="H8114" s="76"/>
      <c r="I8114" s="76" t="s">
        <v>439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285</v>
      </c>
      <c r="F8115" s="77">
        <v>42338</v>
      </c>
      <c r="G8115" s="76" t="s">
        <v>434</v>
      </c>
      <c r="H8115" s="76"/>
      <c r="I8115" s="76" t="s">
        <v>433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285</v>
      </c>
      <c r="F8116" s="77">
        <v>42766</v>
      </c>
      <c r="G8116" s="76" t="s">
        <v>398</v>
      </c>
      <c r="H8116" s="76"/>
      <c r="I8116" s="76" t="s">
        <v>397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285</v>
      </c>
      <c r="F8117" s="77">
        <v>42794</v>
      </c>
      <c r="G8117" s="76" t="s">
        <v>395</v>
      </c>
      <c r="H8117" s="76"/>
      <c r="I8117" s="76" t="s">
        <v>394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285</v>
      </c>
      <c r="F8118" s="77">
        <v>43221</v>
      </c>
      <c r="G8118" s="76" t="s">
        <v>596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1064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1063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285</v>
      </c>
      <c r="F8121" s="77">
        <v>40724</v>
      </c>
      <c r="G8121" s="76" t="s">
        <v>533</v>
      </c>
      <c r="H8121" s="76"/>
      <c r="I8121" s="76" t="s">
        <v>532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285</v>
      </c>
      <c r="F8122" s="77">
        <v>41121</v>
      </c>
      <c r="G8122" s="76" t="s">
        <v>1008</v>
      </c>
      <c r="H8122" s="76"/>
      <c r="I8122" s="76" t="s">
        <v>1007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285</v>
      </c>
      <c r="F8123" s="77">
        <v>41243</v>
      </c>
      <c r="G8123" s="76" t="s">
        <v>505</v>
      </c>
      <c r="H8123" s="76"/>
      <c r="I8123" s="76" t="s">
        <v>504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285</v>
      </c>
      <c r="F8124" s="77">
        <v>41305</v>
      </c>
      <c r="G8124" s="76" t="s">
        <v>501</v>
      </c>
      <c r="H8124" s="76"/>
      <c r="I8124" s="76" t="s">
        <v>500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285</v>
      </c>
      <c r="F8125" s="77">
        <v>41394</v>
      </c>
      <c r="G8125" s="76" t="s">
        <v>495</v>
      </c>
      <c r="H8125" s="76"/>
      <c r="I8125" s="76" t="s">
        <v>494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285</v>
      </c>
      <c r="F8126" s="77">
        <v>41425</v>
      </c>
      <c r="G8126" s="76" t="s">
        <v>493</v>
      </c>
      <c r="H8126" s="76"/>
      <c r="I8126" s="76" t="s">
        <v>492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285</v>
      </c>
      <c r="F8127" s="77">
        <v>41578</v>
      </c>
      <c r="G8127" s="76" t="s">
        <v>821</v>
      </c>
      <c r="H8127" s="76"/>
      <c r="I8127" s="76" t="s">
        <v>820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285</v>
      </c>
      <c r="F8128" s="77">
        <v>42338</v>
      </c>
      <c r="G8128" s="76" t="s">
        <v>434</v>
      </c>
      <c r="H8128" s="76"/>
      <c r="I8128" s="76" t="s">
        <v>433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285</v>
      </c>
      <c r="F8129" s="77">
        <v>42370</v>
      </c>
      <c r="G8129" s="76" t="s">
        <v>568</v>
      </c>
      <c r="H8129" s="76"/>
      <c r="I8129" s="76" t="s">
        <v>567</v>
      </c>
      <c r="J8129" s="78">
        <v>2.0099999999999998</v>
      </c>
    </row>
    <row r="8130" spans="1:10" x14ac:dyDescent="0.25">
      <c r="A8130" s="76"/>
      <c r="B8130" s="76"/>
      <c r="C8130" s="76" t="s">
        <v>1062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1061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285</v>
      </c>
      <c r="F8132" s="77">
        <v>40574</v>
      </c>
      <c r="G8132" s="76" t="s">
        <v>884</v>
      </c>
      <c r="H8132" s="76"/>
      <c r="I8132" s="76" t="s">
        <v>883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285</v>
      </c>
      <c r="F8133" s="77">
        <v>40574</v>
      </c>
      <c r="G8133" s="76" t="s">
        <v>539</v>
      </c>
      <c r="H8133" s="76"/>
      <c r="I8133" s="76" t="s">
        <v>538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285</v>
      </c>
      <c r="F8134" s="77">
        <v>40663</v>
      </c>
      <c r="G8134" s="76" t="s">
        <v>836</v>
      </c>
      <c r="H8134" s="76"/>
      <c r="I8134" s="76" t="s">
        <v>835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285</v>
      </c>
      <c r="F8135" s="77">
        <v>40694</v>
      </c>
      <c r="G8135" s="76" t="s">
        <v>593</v>
      </c>
      <c r="H8135" s="76"/>
      <c r="I8135" s="76" t="s">
        <v>592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285</v>
      </c>
      <c r="F8136" s="77">
        <v>40939</v>
      </c>
      <c r="G8136" s="76" t="s">
        <v>525</v>
      </c>
      <c r="H8136" s="76"/>
      <c r="I8136" s="76" t="s">
        <v>524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285</v>
      </c>
      <c r="F8137" s="77">
        <v>40999</v>
      </c>
      <c r="G8137" s="76" t="s">
        <v>626</v>
      </c>
      <c r="H8137" s="76"/>
      <c r="I8137" s="76" t="s">
        <v>625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285</v>
      </c>
      <c r="F8138" s="77">
        <v>41060</v>
      </c>
      <c r="G8138" s="76" t="s">
        <v>515</v>
      </c>
      <c r="H8138" s="76"/>
      <c r="I8138" s="76" t="s">
        <v>514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285</v>
      </c>
      <c r="F8139" s="77">
        <v>41121</v>
      </c>
      <c r="G8139" s="76" t="s">
        <v>513</v>
      </c>
      <c r="H8139" s="76"/>
      <c r="I8139" s="76" t="s">
        <v>512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285</v>
      </c>
      <c r="F8140" s="77">
        <v>41182</v>
      </c>
      <c r="G8140" s="76" t="s">
        <v>509</v>
      </c>
      <c r="H8140" s="76"/>
      <c r="I8140" s="76" t="s">
        <v>508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285</v>
      </c>
      <c r="F8141" s="77">
        <v>41213</v>
      </c>
      <c r="G8141" s="76" t="s">
        <v>507</v>
      </c>
      <c r="H8141" s="76"/>
      <c r="I8141" s="76" t="s">
        <v>506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285</v>
      </c>
      <c r="F8142" s="77">
        <v>41213</v>
      </c>
      <c r="G8142" s="76" t="s">
        <v>865</v>
      </c>
      <c r="H8142" s="76"/>
      <c r="I8142" s="76" t="s">
        <v>864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285</v>
      </c>
      <c r="F8143" s="77">
        <v>41243</v>
      </c>
      <c r="G8143" s="76" t="s">
        <v>505</v>
      </c>
      <c r="H8143" s="76"/>
      <c r="I8143" s="76" t="s">
        <v>504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285</v>
      </c>
      <c r="F8144" s="77">
        <v>41305</v>
      </c>
      <c r="G8144" s="76" t="s">
        <v>501</v>
      </c>
      <c r="H8144" s="76"/>
      <c r="I8144" s="76" t="s">
        <v>500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285</v>
      </c>
      <c r="F8145" s="77">
        <v>41333</v>
      </c>
      <c r="G8145" s="76" t="s">
        <v>499</v>
      </c>
      <c r="H8145" s="76"/>
      <c r="I8145" s="76" t="s">
        <v>498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285</v>
      </c>
      <c r="F8146" s="77">
        <v>41425</v>
      </c>
      <c r="G8146" s="76" t="s">
        <v>493</v>
      </c>
      <c r="H8146" s="76"/>
      <c r="I8146" s="76" t="s">
        <v>492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285</v>
      </c>
      <c r="F8147" s="77">
        <v>41455</v>
      </c>
      <c r="G8147" s="76" t="s">
        <v>491</v>
      </c>
      <c r="H8147" s="76"/>
      <c r="I8147" s="76" t="s">
        <v>490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285</v>
      </c>
      <c r="F8148" s="77">
        <v>41486</v>
      </c>
      <c r="G8148" s="76" t="s">
        <v>591</v>
      </c>
      <c r="H8148" s="76"/>
      <c r="I8148" s="76" t="s">
        <v>590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285</v>
      </c>
      <c r="F8149" s="77">
        <v>41547</v>
      </c>
      <c r="G8149" s="76" t="s">
        <v>487</v>
      </c>
      <c r="H8149" s="76"/>
      <c r="I8149" s="76" t="s">
        <v>486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285</v>
      </c>
      <c r="F8150" s="77">
        <v>41608</v>
      </c>
      <c r="G8150" s="76" t="s">
        <v>483</v>
      </c>
      <c r="H8150" s="76"/>
      <c r="I8150" s="76" t="s">
        <v>482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285</v>
      </c>
      <c r="F8151" s="77">
        <v>41670</v>
      </c>
      <c r="G8151" s="76" t="s">
        <v>587</v>
      </c>
      <c r="H8151" s="76"/>
      <c r="I8151" s="76" t="s">
        <v>586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285</v>
      </c>
      <c r="F8152" s="77">
        <v>41790</v>
      </c>
      <c r="G8152" s="76" t="s">
        <v>570</v>
      </c>
      <c r="H8152" s="76"/>
      <c r="I8152" s="76" t="s">
        <v>569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285</v>
      </c>
      <c r="F8153" s="77">
        <v>41973</v>
      </c>
      <c r="G8153" s="76" t="s">
        <v>462</v>
      </c>
      <c r="H8153" s="76"/>
      <c r="I8153" s="76" t="s">
        <v>461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285</v>
      </c>
      <c r="F8154" s="77">
        <v>42035</v>
      </c>
      <c r="G8154" s="76" t="s">
        <v>754</v>
      </c>
      <c r="H8154" s="76"/>
      <c r="I8154" s="76" t="s">
        <v>753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285</v>
      </c>
      <c r="F8155" s="77">
        <v>42063</v>
      </c>
      <c r="G8155" s="76" t="s">
        <v>457</v>
      </c>
      <c r="H8155" s="76"/>
      <c r="I8155" s="76" t="s">
        <v>456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285</v>
      </c>
      <c r="F8156" s="77">
        <v>42247</v>
      </c>
      <c r="G8156" s="76" t="s">
        <v>440</v>
      </c>
      <c r="H8156" s="76"/>
      <c r="I8156" s="76" t="s">
        <v>439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285</v>
      </c>
      <c r="F8157" s="77">
        <v>42277</v>
      </c>
      <c r="G8157" s="76" t="s">
        <v>438</v>
      </c>
      <c r="H8157" s="76"/>
      <c r="I8157" s="76" t="s">
        <v>437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285</v>
      </c>
      <c r="F8158" s="77">
        <v>42809</v>
      </c>
      <c r="G8158" s="76" t="s">
        <v>557</v>
      </c>
      <c r="H8158" s="76"/>
      <c r="I8158" s="76" t="s">
        <v>556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285</v>
      </c>
      <c r="F8159" s="77">
        <v>42886</v>
      </c>
      <c r="G8159" s="76" t="s">
        <v>680</v>
      </c>
      <c r="H8159" s="76"/>
      <c r="I8159" s="76" t="s">
        <v>679</v>
      </c>
      <c r="J8159" s="78">
        <v>20</v>
      </c>
    </row>
    <row r="8160" spans="1:10" x14ac:dyDescent="0.25">
      <c r="A8160" s="76"/>
      <c r="B8160" s="76"/>
      <c r="C8160" s="76" t="s">
        <v>1060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1059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285</v>
      </c>
      <c r="F8162" s="77">
        <v>40663</v>
      </c>
      <c r="G8162" s="76" t="s">
        <v>836</v>
      </c>
      <c r="H8162" s="76"/>
      <c r="I8162" s="76" t="s">
        <v>835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285</v>
      </c>
      <c r="F8163" s="77">
        <v>40694</v>
      </c>
      <c r="G8163" s="76" t="s">
        <v>593</v>
      </c>
      <c r="H8163" s="76"/>
      <c r="I8163" s="76" t="s">
        <v>592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285</v>
      </c>
      <c r="F8164" s="77">
        <v>40724</v>
      </c>
      <c r="G8164" s="76" t="s">
        <v>533</v>
      </c>
      <c r="H8164" s="76"/>
      <c r="I8164" s="76" t="s">
        <v>532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285</v>
      </c>
      <c r="F8165" s="77">
        <v>40755</v>
      </c>
      <c r="G8165" s="76" t="s">
        <v>873</v>
      </c>
      <c r="H8165" s="76"/>
      <c r="I8165" s="76" t="s">
        <v>872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285</v>
      </c>
      <c r="F8166" s="77">
        <v>40877</v>
      </c>
      <c r="G8166" s="76" t="s">
        <v>289</v>
      </c>
      <c r="H8166" s="76"/>
      <c r="I8166" s="76" t="s">
        <v>288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285</v>
      </c>
      <c r="F8167" s="77">
        <v>41060</v>
      </c>
      <c r="G8167" s="76" t="s">
        <v>515</v>
      </c>
      <c r="H8167" s="76"/>
      <c r="I8167" s="76" t="s">
        <v>514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285</v>
      </c>
      <c r="F8168" s="77">
        <v>41121</v>
      </c>
      <c r="G8168" s="76" t="s">
        <v>513</v>
      </c>
      <c r="H8168" s="76"/>
      <c r="I8168" s="76" t="s">
        <v>512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285</v>
      </c>
      <c r="F8169" s="77">
        <v>41182</v>
      </c>
      <c r="G8169" s="76" t="s">
        <v>509</v>
      </c>
      <c r="H8169" s="76"/>
      <c r="I8169" s="76" t="s">
        <v>508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285</v>
      </c>
      <c r="F8170" s="77">
        <v>41243</v>
      </c>
      <c r="G8170" s="76" t="s">
        <v>827</v>
      </c>
      <c r="H8170" s="76"/>
      <c r="I8170" s="76" t="s">
        <v>826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285</v>
      </c>
      <c r="F8171" s="77">
        <v>41305</v>
      </c>
      <c r="G8171" s="76" t="s">
        <v>501</v>
      </c>
      <c r="H8171" s="76"/>
      <c r="I8171" s="76" t="s">
        <v>500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285</v>
      </c>
      <c r="F8172" s="77">
        <v>41364</v>
      </c>
      <c r="G8172" s="76" t="s">
        <v>497</v>
      </c>
      <c r="H8172" s="76"/>
      <c r="I8172" s="76" t="s">
        <v>496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285</v>
      </c>
      <c r="F8173" s="77">
        <v>41425</v>
      </c>
      <c r="G8173" s="76" t="s">
        <v>493</v>
      </c>
      <c r="H8173" s="76"/>
      <c r="I8173" s="76" t="s">
        <v>492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285</v>
      </c>
      <c r="F8174" s="77">
        <v>41455</v>
      </c>
      <c r="G8174" s="76" t="s">
        <v>491</v>
      </c>
      <c r="H8174" s="76"/>
      <c r="I8174" s="76" t="s">
        <v>490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285</v>
      </c>
      <c r="F8175" s="77">
        <v>41578</v>
      </c>
      <c r="G8175" s="76" t="s">
        <v>485</v>
      </c>
      <c r="H8175" s="76"/>
      <c r="I8175" s="76" t="s">
        <v>484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285</v>
      </c>
      <c r="F8176" s="77">
        <v>41578</v>
      </c>
      <c r="G8176" s="76" t="s">
        <v>821</v>
      </c>
      <c r="H8176" s="76"/>
      <c r="I8176" s="76" t="s">
        <v>820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285</v>
      </c>
      <c r="F8177" s="77">
        <v>41639</v>
      </c>
      <c r="G8177" s="76" t="s">
        <v>1058</v>
      </c>
      <c r="H8177" s="76"/>
      <c r="I8177" s="76" t="s">
        <v>1057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285</v>
      </c>
      <c r="F8178" s="77">
        <v>41639</v>
      </c>
      <c r="G8178" s="76" t="s">
        <v>756</v>
      </c>
      <c r="H8178" s="76"/>
      <c r="I8178" s="76" t="s">
        <v>755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637</v>
      </c>
      <c r="F8179" s="77">
        <v>41753</v>
      </c>
      <c r="G8179" s="76"/>
      <c r="H8179" s="76"/>
      <c r="I8179" s="76" t="s">
        <v>1056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285</v>
      </c>
      <c r="F8180" s="77">
        <v>41790</v>
      </c>
      <c r="G8180" s="76" t="s">
        <v>570</v>
      </c>
      <c r="H8180" s="76"/>
      <c r="I8180" s="76" t="s">
        <v>569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285</v>
      </c>
      <c r="F8181" s="77">
        <v>41851</v>
      </c>
      <c r="G8181" s="76" t="s">
        <v>469</v>
      </c>
      <c r="H8181" s="76"/>
      <c r="I8181" s="76" t="s">
        <v>468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285</v>
      </c>
      <c r="F8182" s="77">
        <v>41943</v>
      </c>
      <c r="G8182" s="76" t="s">
        <v>465</v>
      </c>
      <c r="H8182" s="76"/>
      <c r="I8182" s="76" t="s">
        <v>464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296</v>
      </c>
      <c r="F8183" s="77">
        <v>41967</v>
      </c>
      <c r="G8183" s="76"/>
      <c r="H8183" s="76" t="s">
        <v>1049</v>
      </c>
      <c r="I8183" s="76" t="s">
        <v>1055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296</v>
      </c>
      <c r="F8184" s="77">
        <v>42072</v>
      </c>
      <c r="G8184" s="76"/>
      <c r="H8184" s="76" t="s">
        <v>323</v>
      </c>
      <c r="I8184" s="76" t="s">
        <v>1054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296</v>
      </c>
      <c r="F8185" s="77">
        <v>42086</v>
      </c>
      <c r="G8185" s="76"/>
      <c r="H8185" s="76" t="s">
        <v>1049</v>
      </c>
      <c r="I8185" s="76" t="s">
        <v>1053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285</v>
      </c>
      <c r="F8186" s="77">
        <v>42094</v>
      </c>
      <c r="G8186" s="76" t="s">
        <v>452</v>
      </c>
      <c r="H8186" s="76"/>
      <c r="I8186" s="76" t="s">
        <v>451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285</v>
      </c>
      <c r="F8187" s="77">
        <v>42094</v>
      </c>
      <c r="G8187" s="76" t="s">
        <v>452</v>
      </c>
      <c r="H8187" s="76"/>
      <c r="I8187" s="76" t="s">
        <v>451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285</v>
      </c>
      <c r="F8188" s="77">
        <v>42124</v>
      </c>
      <c r="G8188" s="76" t="s">
        <v>448</v>
      </c>
      <c r="H8188" s="76"/>
      <c r="I8188" s="76" t="s">
        <v>447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285</v>
      </c>
      <c r="F8189" s="77">
        <v>42155</v>
      </c>
      <c r="G8189" s="76" t="s">
        <v>752</v>
      </c>
      <c r="H8189" s="76"/>
      <c r="I8189" s="76" t="s">
        <v>751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296</v>
      </c>
      <c r="F8190" s="77">
        <v>42184</v>
      </c>
      <c r="G8190" s="76"/>
      <c r="H8190" s="76" t="s">
        <v>323</v>
      </c>
      <c r="I8190" s="76" t="s">
        <v>1052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285</v>
      </c>
      <c r="F8191" s="77">
        <v>42185</v>
      </c>
      <c r="G8191" s="76" t="s">
        <v>443</v>
      </c>
      <c r="H8191" s="76"/>
      <c r="I8191" s="76" t="s">
        <v>442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285</v>
      </c>
      <c r="F8192" s="77">
        <v>42216</v>
      </c>
      <c r="G8192" s="76" t="s">
        <v>927</v>
      </c>
      <c r="H8192" s="76"/>
      <c r="I8192" s="76" t="s">
        <v>926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285</v>
      </c>
      <c r="F8193" s="77">
        <v>42247</v>
      </c>
      <c r="G8193" s="76" t="s">
        <v>440</v>
      </c>
      <c r="H8193" s="76"/>
      <c r="I8193" s="76" t="s">
        <v>439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285</v>
      </c>
      <c r="F8194" s="77">
        <v>42277</v>
      </c>
      <c r="G8194" s="76" t="s">
        <v>438</v>
      </c>
      <c r="H8194" s="76"/>
      <c r="I8194" s="76" t="s">
        <v>437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285</v>
      </c>
      <c r="F8195" s="77">
        <v>42308</v>
      </c>
      <c r="G8195" s="76" t="s">
        <v>436</v>
      </c>
      <c r="H8195" s="76"/>
      <c r="I8195" s="76" t="s">
        <v>435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296</v>
      </c>
      <c r="F8196" s="77">
        <v>42355</v>
      </c>
      <c r="G8196" s="76"/>
      <c r="H8196" s="76" t="s">
        <v>1051</v>
      </c>
      <c r="I8196" s="76" t="s">
        <v>1050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285</v>
      </c>
      <c r="F8197" s="77">
        <v>42369</v>
      </c>
      <c r="G8197" s="76" t="s">
        <v>432</v>
      </c>
      <c r="H8197" s="76"/>
      <c r="I8197" s="76" t="s">
        <v>431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296</v>
      </c>
      <c r="F8198" s="77">
        <v>42464</v>
      </c>
      <c r="G8198" s="76"/>
      <c r="H8198" s="76" t="s">
        <v>1049</v>
      </c>
      <c r="I8198" s="76" t="s">
        <v>1048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285</v>
      </c>
      <c r="F8199" s="77">
        <v>42490</v>
      </c>
      <c r="G8199" s="76" t="s">
        <v>423</v>
      </c>
      <c r="H8199" s="76"/>
      <c r="I8199" s="76" t="s">
        <v>422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285</v>
      </c>
      <c r="F8200" s="77">
        <v>42521</v>
      </c>
      <c r="G8200" s="76" t="s">
        <v>420</v>
      </c>
      <c r="H8200" s="76"/>
      <c r="I8200" s="76" t="s">
        <v>419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285</v>
      </c>
      <c r="F8201" s="77">
        <v>42613</v>
      </c>
      <c r="G8201" s="76" t="s">
        <v>413</v>
      </c>
      <c r="H8201" s="76"/>
      <c r="I8201" s="76" t="s">
        <v>412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285</v>
      </c>
      <c r="F8202" s="77">
        <v>42643</v>
      </c>
      <c r="G8202" s="76" t="s">
        <v>409</v>
      </c>
      <c r="H8202" s="76"/>
      <c r="I8202" s="76" t="s">
        <v>408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637</v>
      </c>
      <c r="F8203" s="77">
        <v>42656</v>
      </c>
      <c r="G8203" s="76"/>
      <c r="H8203" s="76" t="s">
        <v>683</v>
      </c>
      <c r="I8203" s="76" t="s">
        <v>682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637</v>
      </c>
      <c r="F8204" s="77">
        <v>42656</v>
      </c>
      <c r="G8204" s="76"/>
      <c r="H8204" s="76"/>
      <c r="I8204" s="76" t="s">
        <v>681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285</v>
      </c>
      <c r="F8205" s="77">
        <v>42675</v>
      </c>
      <c r="G8205" s="76" t="s">
        <v>406</v>
      </c>
      <c r="H8205" s="76"/>
      <c r="I8205" s="76" t="s">
        <v>405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285</v>
      </c>
      <c r="F8206" s="77">
        <v>42766</v>
      </c>
      <c r="G8206" s="76" t="s">
        <v>398</v>
      </c>
      <c r="H8206" s="76"/>
      <c r="I8206" s="76" t="s">
        <v>397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285</v>
      </c>
      <c r="F8207" s="77">
        <v>42766</v>
      </c>
      <c r="G8207" s="76" t="s">
        <v>1047</v>
      </c>
      <c r="H8207" s="76"/>
      <c r="I8207" s="76" t="s">
        <v>1046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285</v>
      </c>
      <c r="F8208" s="77">
        <v>42767</v>
      </c>
      <c r="G8208" s="76" t="s">
        <v>284</v>
      </c>
      <c r="H8208" s="76"/>
      <c r="I8208" s="76" t="s">
        <v>283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285</v>
      </c>
      <c r="F8209" s="77">
        <v>42825</v>
      </c>
      <c r="G8209" s="76" t="s">
        <v>391</v>
      </c>
      <c r="H8209" s="76"/>
      <c r="I8209" s="76" t="s">
        <v>390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285</v>
      </c>
      <c r="F8210" s="77">
        <v>42886</v>
      </c>
      <c r="G8210" s="76" t="s">
        <v>680</v>
      </c>
      <c r="H8210" s="76"/>
      <c r="I8210" s="76" t="s">
        <v>679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285</v>
      </c>
      <c r="F8211" s="77">
        <v>42906</v>
      </c>
      <c r="G8211" s="76" t="s">
        <v>1045</v>
      </c>
      <c r="H8211" s="76" t="s">
        <v>1044</v>
      </c>
      <c r="I8211" s="76" t="s">
        <v>1043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285</v>
      </c>
      <c r="F8212" s="77">
        <v>43281</v>
      </c>
      <c r="G8212" s="76" t="s">
        <v>720</v>
      </c>
      <c r="H8212" s="76"/>
      <c r="I8212" s="76" t="s">
        <v>719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285</v>
      </c>
      <c r="F8213" s="77">
        <v>43281</v>
      </c>
      <c r="G8213" s="76" t="s">
        <v>365</v>
      </c>
      <c r="H8213" s="76"/>
      <c r="I8213" s="76" t="s">
        <v>364</v>
      </c>
      <c r="J8213" s="78">
        <v>40</v>
      </c>
    </row>
    <row r="8214" spans="1:10" x14ac:dyDescent="0.25">
      <c r="A8214" s="76"/>
      <c r="B8214" s="76"/>
      <c r="C8214" s="76" t="s">
        <v>1042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1041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637</v>
      </c>
      <c r="F8216" s="77">
        <v>42404</v>
      </c>
      <c r="G8216" s="76"/>
      <c r="H8216" s="76" t="s">
        <v>1040</v>
      </c>
      <c r="I8216" s="76" t="s">
        <v>857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637</v>
      </c>
      <c r="F8217" s="77">
        <v>42404</v>
      </c>
      <c r="G8217" s="76"/>
      <c r="H8217" s="76"/>
      <c r="I8217" s="76" t="s">
        <v>681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285</v>
      </c>
      <c r="F8218" s="77">
        <v>42460</v>
      </c>
      <c r="G8218" s="76" t="s">
        <v>426</v>
      </c>
      <c r="H8218" s="76"/>
      <c r="I8218" s="76" t="s">
        <v>425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637</v>
      </c>
      <c r="F8219" s="77">
        <v>42502</v>
      </c>
      <c r="G8219" s="76"/>
      <c r="H8219" s="76" t="s">
        <v>1039</v>
      </c>
      <c r="I8219" s="76" t="s">
        <v>857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637</v>
      </c>
      <c r="F8220" s="77">
        <v>42502</v>
      </c>
      <c r="G8220" s="76"/>
      <c r="H8220" s="76"/>
      <c r="I8220" s="76" t="s">
        <v>681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285</v>
      </c>
      <c r="F8221" s="77">
        <v>42551</v>
      </c>
      <c r="G8221" s="76" t="s">
        <v>418</v>
      </c>
      <c r="H8221" s="76"/>
      <c r="I8221" s="76" t="s">
        <v>417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285</v>
      </c>
      <c r="F8222" s="77">
        <v>42704</v>
      </c>
      <c r="G8222" s="76" t="s">
        <v>807</v>
      </c>
      <c r="H8222" s="76"/>
      <c r="I8222" s="76" t="s">
        <v>806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296</v>
      </c>
      <c r="F8223" s="77">
        <v>42730</v>
      </c>
      <c r="G8223" s="76"/>
      <c r="H8223" s="76" t="s">
        <v>1025</v>
      </c>
      <c r="I8223" s="76" t="s">
        <v>1038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296</v>
      </c>
      <c r="F8224" s="77">
        <v>42758</v>
      </c>
      <c r="G8224" s="76"/>
      <c r="H8224" s="76" t="s">
        <v>1025</v>
      </c>
      <c r="I8224" s="76" t="s">
        <v>1037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296</v>
      </c>
      <c r="F8225" s="77">
        <v>42793</v>
      </c>
      <c r="G8225" s="76"/>
      <c r="H8225" s="76" t="s">
        <v>1025</v>
      </c>
      <c r="I8225" s="76" t="s">
        <v>1036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285</v>
      </c>
      <c r="F8226" s="77">
        <v>42825</v>
      </c>
      <c r="G8226" s="76" t="s">
        <v>391</v>
      </c>
      <c r="H8226" s="76"/>
      <c r="I8226" s="76" t="s">
        <v>390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276</v>
      </c>
      <c r="F8227" s="77">
        <v>42863</v>
      </c>
      <c r="G8227" s="76"/>
      <c r="H8227" s="76" t="s">
        <v>1025</v>
      </c>
      <c r="I8227" s="76" t="s">
        <v>1036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276</v>
      </c>
      <c r="F8228" s="77">
        <v>43054</v>
      </c>
      <c r="G8228" s="76" t="s">
        <v>1034</v>
      </c>
      <c r="H8228" s="76" t="s">
        <v>1025</v>
      </c>
      <c r="I8228" s="76" t="s">
        <v>1035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276</v>
      </c>
      <c r="F8229" s="77">
        <v>43054</v>
      </c>
      <c r="G8229" s="76" t="s">
        <v>1034</v>
      </c>
      <c r="H8229" s="76" t="s">
        <v>1025</v>
      </c>
      <c r="I8229" s="76" t="s">
        <v>850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637</v>
      </c>
      <c r="F8230" s="77">
        <v>43555</v>
      </c>
      <c r="G8230" s="76"/>
      <c r="H8230" s="76"/>
      <c r="I8230" s="76" t="s">
        <v>1033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637</v>
      </c>
      <c r="F8231" s="77">
        <v>43555</v>
      </c>
      <c r="G8231" s="76"/>
      <c r="H8231" s="76"/>
      <c r="I8231" s="76" t="s">
        <v>1032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637</v>
      </c>
      <c r="F8232" s="77">
        <v>43861</v>
      </c>
      <c r="G8232" s="76"/>
      <c r="H8232" s="76"/>
      <c r="I8232" s="76" t="s">
        <v>1031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637</v>
      </c>
      <c r="F8233" s="77">
        <v>43861</v>
      </c>
      <c r="G8233" s="76"/>
      <c r="H8233" s="76"/>
      <c r="I8233" s="76" t="s">
        <v>1030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637</v>
      </c>
      <c r="F8234" s="77">
        <v>43982</v>
      </c>
      <c r="G8234" s="76"/>
      <c r="H8234" s="76"/>
      <c r="I8234" s="76" t="s">
        <v>1029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276</v>
      </c>
      <c r="F8235" s="77">
        <v>43997</v>
      </c>
      <c r="G8235" s="76" t="s">
        <v>1028</v>
      </c>
      <c r="H8235" s="76" t="s">
        <v>1025</v>
      </c>
      <c r="I8235" s="76" t="s">
        <v>1027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276</v>
      </c>
      <c r="F8236" s="77">
        <v>44069</v>
      </c>
      <c r="G8236" s="76" t="s">
        <v>1026</v>
      </c>
      <c r="H8236" s="76" t="s">
        <v>1025</v>
      </c>
      <c r="I8236" s="76" t="s">
        <v>1024</v>
      </c>
      <c r="J8236" s="78">
        <v>-2.2200000000000002</v>
      </c>
    </row>
    <row r="8237" spans="1:10" x14ac:dyDescent="0.25">
      <c r="A8237" s="76"/>
      <c r="B8237" s="76"/>
      <c r="C8237" s="76" t="s">
        <v>1023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1022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285</v>
      </c>
      <c r="F8239" s="77">
        <v>41213</v>
      </c>
      <c r="G8239" s="76" t="s">
        <v>507</v>
      </c>
      <c r="H8239" s="76"/>
      <c r="I8239" s="76" t="s">
        <v>506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285</v>
      </c>
      <c r="F8240" s="77">
        <v>41912</v>
      </c>
      <c r="G8240" s="76" t="s">
        <v>287</v>
      </c>
      <c r="H8240" s="76"/>
      <c r="I8240" s="76" t="s">
        <v>286</v>
      </c>
      <c r="J8240" s="78">
        <v>20</v>
      </c>
    </row>
    <row r="8241" spans="1:10" x14ac:dyDescent="0.25">
      <c r="A8241" s="76"/>
      <c r="B8241" s="76"/>
      <c r="C8241" s="76" t="s">
        <v>1021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1020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285</v>
      </c>
      <c r="F8243" s="77">
        <v>42370</v>
      </c>
      <c r="G8243" s="76" t="s">
        <v>568</v>
      </c>
      <c r="H8243" s="76"/>
      <c r="I8243" s="76" t="s">
        <v>567</v>
      </c>
      <c r="J8243" s="78">
        <v>500</v>
      </c>
    </row>
    <row r="8244" spans="1:10" x14ac:dyDescent="0.25">
      <c r="A8244" s="76"/>
      <c r="B8244" s="76"/>
      <c r="C8244" s="76" t="s">
        <v>1019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1018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285</v>
      </c>
      <c r="F8246" s="77">
        <v>42370</v>
      </c>
      <c r="G8246" s="76" t="s">
        <v>568</v>
      </c>
      <c r="H8246" s="76"/>
      <c r="I8246" s="76" t="s">
        <v>567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285</v>
      </c>
      <c r="F8247" s="77">
        <v>42429</v>
      </c>
      <c r="G8247" s="76" t="s">
        <v>427</v>
      </c>
      <c r="H8247" s="76"/>
      <c r="I8247" s="76" t="s">
        <v>394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285</v>
      </c>
      <c r="F8248" s="77">
        <v>42825</v>
      </c>
      <c r="G8248" s="76" t="s">
        <v>391</v>
      </c>
      <c r="H8248" s="76"/>
      <c r="I8248" s="76" t="s">
        <v>390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285</v>
      </c>
      <c r="F8249" s="77">
        <v>42855</v>
      </c>
      <c r="G8249" s="76" t="s">
        <v>388</v>
      </c>
      <c r="H8249" s="76"/>
      <c r="I8249" s="76" t="s">
        <v>387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285</v>
      </c>
      <c r="F8250" s="77">
        <v>43221</v>
      </c>
      <c r="G8250" s="76" t="s">
        <v>596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1017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1016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285</v>
      </c>
      <c r="F8253" s="77">
        <v>40574</v>
      </c>
      <c r="G8253" s="76" t="s">
        <v>539</v>
      </c>
      <c r="H8253" s="76"/>
      <c r="I8253" s="76" t="s">
        <v>538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285</v>
      </c>
      <c r="F8254" s="77">
        <v>40574</v>
      </c>
      <c r="G8254" s="76" t="s">
        <v>537</v>
      </c>
      <c r="H8254" s="76"/>
      <c r="I8254" s="76" t="s">
        <v>536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285</v>
      </c>
      <c r="F8255" s="77">
        <v>40602</v>
      </c>
      <c r="G8255" s="76" t="s">
        <v>838</v>
      </c>
      <c r="H8255" s="76"/>
      <c r="I8255" s="76" t="s">
        <v>837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285</v>
      </c>
      <c r="F8256" s="77">
        <v>40633</v>
      </c>
      <c r="G8256" s="76" t="s">
        <v>535</v>
      </c>
      <c r="H8256" s="76"/>
      <c r="I8256" s="76" t="s">
        <v>534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285</v>
      </c>
      <c r="F8257" s="77">
        <v>40694</v>
      </c>
      <c r="G8257" s="76" t="s">
        <v>593</v>
      </c>
      <c r="H8257" s="76"/>
      <c r="I8257" s="76" t="s">
        <v>592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285</v>
      </c>
      <c r="F8258" s="77">
        <v>40877</v>
      </c>
      <c r="G8258" s="76" t="s">
        <v>289</v>
      </c>
      <c r="H8258" s="76"/>
      <c r="I8258" s="76" t="s">
        <v>288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285</v>
      </c>
      <c r="F8259" s="77">
        <v>40968</v>
      </c>
      <c r="G8259" s="76" t="s">
        <v>523</v>
      </c>
      <c r="H8259" s="76"/>
      <c r="I8259" s="76" t="s">
        <v>522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285</v>
      </c>
      <c r="F8260" s="77">
        <v>40999</v>
      </c>
      <c r="G8260" s="76" t="s">
        <v>521</v>
      </c>
      <c r="H8260" s="76"/>
      <c r="I8260" s="76" t="s">
        <v>520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285</v>
      </c>
      <c r="F8261" s="77">
        <v>41121</v>
      </c>
      <c r="G8261" s="76" t="s">
        <v>513</v>
      </c>
      <c r="H8261" s="76"/>
      <c r="I8261" s="76" t="s">
        <v>512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285</v>
      </c>
      <c r="F8262" s="77">
        <v>41152</v>
      </c>
      <c r="G8262" s="76" t="s">
        <v>511</v>
      </c>
      <c r="H8262" s="76"/>
      <c r="I8262" s="76" t="s">
        <v>510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285</v>
      </c>
      <c r="F8263" s="77">
        <v>41182</v>
      </c>
      <c r="G8263" s="76" t="s">
        <v>509</v>
      </c>
      <c r="H8263" s="76"/>
      <c r="I8263" s="76" t="s">
        <v>508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285</v>
      </c>
      <c r="F8264" s="77">
        <v>41213</v>
      </c>
      <c r="G8264" s="76" t="s">
        <v>507</v>
      </c>
      <c r="H8264" s="76"/>
      <c r="I8264" s="76" t="s">
        <v>506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285</v>
      </c>
      <c r="F8265" s="77">
        <v>41333</v>
      </c>
      <c r="G8265" s="76" t="s">
        <v>499</v>
      </c>
      <c r="H8265" s="76"/>
      <c r="I8265" s="76" t="s">
        <v>498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285</v>
      </c>
      <c r="F8266" s="77">
        <v>41425</v>
      </c>
      <c r="G8266" s="76" t="s">
        <v>493</v>
      </c>
      <c r="H8266" s="76"/>
      <c r="I8266" s="76" t="s">
        <v>492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285</v>
      </c>
      <c r="F8267" s="77">
        <v>41455</v>
      </c>
      <c r="G8267" s="76" t="s">
        <v>491</v>
      </c>
      <c r="H8267" s="76"/>
      <c r="I8267" s="76" t="s">
        <v>490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285</v>
      </c>
      <c r="F8268" s="77">
        <v>41486</v>
      </c>
      <c r="G8268" s="76" t="s">
        <v>591</v>
      </c>
      <c r="H8268" s="76"/>
      <c r="I8268" s="76" t="s">
        <v>590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285</v>
      </c>
      <c r="F8269" s="77">
        <v>41517</v>
      </c>
      <c r="G8269" s="76" t="s">
        <v>489</v>
      </c>
      <c r="H8269" s="76"/>
      <c r="I8269" s="76" t="s">
        <v>488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285</v>
      </c>
      <c r="F8270" s="77">
        <v>41547</v>
      </c>
      <c r="G8270" s="76" t="s">
        <v>487</v>
      </c>
      <c r="H8270" s="76"/>
      <c r="I8270" s="76" t="s">
        <v>486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285</v>
      </c>
      <c r="F8271" s="77">
        <v>41578</v>
      </c>
      <c r="G8271" s="76" t="s">
        <v>485</v>
      </c>
      <c r="H8271" s="76"/>
      <c r="I8271" s="76" t="s">
        <v>484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285</v>
      </c>
      <c r="F8272" s="77">
        <v>41639</v>
      </c>
      <c r="G8272" s="76" t="s">
        <v>756</v>
      </c>
      <c r="H8272" s="76"/>
      <c r="I8272" s="76" t="s">
        <v>755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285</v>
      </c>
      <c r="F8273" s="77">
        <v>41698</v>
      </c>
      <c r="G8273" s="76" t="s">
        <v>477</v>
      </c>
      <c r="H8273" s="76"/>
      <c r="I8273" s="76" t="s">
        <v>476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285</v>
      </c>
      <c r="F8274" s="77">
        <v>41729</v>
      </c>
      <c r="G8274" s="76" t="s">
        <v>473</v>
      </c>
      <c r="H8274" s="76"/>
      <c r="I8274" s="76" t="s">
        <v>472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285</v>
      </c>
      <c r="F8275" s="77">
        <v>41790</v>
      </c>
      <c r="G8275" s="76" t="s">
        <v>570</v>
      </c>
      <c r="H8275" s="76"/>
      <c r="I8275" s="76" t="s">
        <v>569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285</v>
      </c>
      <c r="F8276" s="77">
        <v>41851</v>
      </c>
      <c r="G8276" s="76" t="s">
        <v>469</v>
      </c>
      <c r="H8276" s="76"/>
      <c r="I8276" s="76" t="s">
        <v>468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285</v>
      </c>
      <c r="F8277" s="77">
        <v>41882</v>
      </c>
      <c r="G8277" s="76" t="s">
        <v>467</v>
      </c>
      <c r="H8277" s="76"/>
      <c r="I8277" s="76" t="s">
        <v>466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285</v>
      </c>
      <c r="F8278" s="77">
        <v>41943</v>
      </c>
      <c r="G8278" s="76" t="s">
        <v>465</v>
      </c>
      <c r="H8278" s="76"/>
      <c r="I8278" s="76" t="s">
        <v>464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285</v>
      </c>
      <c r="F8279" s="77">
        <v>41973</v>
      </c>
      <c r="G8279" s="76" t="s">
        <v>462</v>
      </c>
      <c r="H8279" s="76"/>
      <c r="I8279" s="76" t="s">
        <v>461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285</v>
      </c>
      <c r="F8280" s="77">
        <v>42063</v>
      </c>
      <c r="G8280" s="76" t="s">
        <v>457</v>
      </c>
      <c r="H8280" s="76"/>
      <c r="I8280" s="76" t="s">
        <v>456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285</v>
      </c>
      <c r="F8281" s="77">
        <v>42094</v>
      </c>
      <c r="G8281" s="76" t="s">
        <v>452</v>
      </c>
      <c r="H8281" s="76"/>
      <c r="I8281" s="76" t="s">
        <v>451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285</v>
      </c>
      <c r="F8282" s="77">
        <v>42155</v>
      </c>
      <c r="G8282" s="76" t="s">
        <v>752</v>
      </c>
      <c r="H8282" s="76"/>
      <c r="I8282" s="76" t="s">
        <v>751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285</v>
      </c>
      <c r="F8283" s="77">
        <v>42247</v>
      </c>
      <c r="G8283" s="76" t="s">
        <v>440</v>
      </c>
      <c r="H8283" s="76"/>
      <c r="I8283" s="76" t="s">
        <v>439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285</v>
      </c>
      <c r="F8284" s="77">
        <v>42277</v>
      </c>
      <c r="G8284" s="76" t="s">
        <v>438</v>
      </c>
      <c r="H8284" s="76"/>
      <c r="I8284" s="76" t="s">
        <v>437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285</v>
      </c>
      <c r="F8285" s="77">
        <v>42582</v>
      </c>
      <c r="G8285" s="76" t="s">
        <v>415</v>
      </c>
      <c r="H8285" s="76"/>
      <c r="I8285" s="76" t="s">
        <v>414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285</v>
      </c>
      <c r="F8286" s="77">
        <v>42643</v>
      </c>
      <c r="G8286" s="76" t="s">
        <v>409</v>
      </c>
      <c r="H8286" s="76"/>
      <c r="I8286" s="76" t="s">
        <v>408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285</v>
      </c>
      <c r="F8287" s="77">
        <v>42794</v>
      </c>
      <c r="G8287" s="76" t="s">
        <v>395</v>
      </c>
      <c r="H8287" s="76"/>
      <c r="I8287" s="76" t="s">
        <v>394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285</v>
      </c>
      <c r="F8288" s="77">
        <v>42825</v>
      </c>
      <c r="G8288" s="76" t="s">
        <v>391</v>
      </c>
      <c r="H8288" s="76"/>
      <c r="I8288" s="76" t="s">
        <v>390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285</v>
      </c>
      <c r="F8289" s="77">
        <v>42886</v>
      </c>
      <c r="G8289" s="76" t="s">
        <v>680</v>
      </c>
      <c r="H8289" s="76"/>
      <c r="I8289" s="76" t="s">
        <v>679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637</v>
      </c>
      <c r="F8290" s="77">
        <v>43373</v>
      </c>
      <c r="G8290" s="76"/>
      <c r="H8290" s="76"/>
      <c r="I8290" s="76" t="s">
        <v>1015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637</v>
      </c>
      <c r="F8291" s="77">
        <v>43373</v>
      </c>
      <c r="G8291" s="76"/>
      <c r="H8291" s="76"/>
      <c r="I8291" s="76" t="s">
        <v>1014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337</v>
      </c>
      <c r="F8292" s="77">
        <v>43447</v>
      </c>
      <c r="G8292" s="76" t="s">
        <v>1013</v>
      </c>
      <c r="H8292" s="76" t="s">
        <v>1012</v>
      </c>
      <c r="I8292" s="76" t="s">
        <v>1011</v>
      </c>
      <c r="J8292" s="78">
        <v>1000</v>
      </c>
    </row>
    <row r="8293" spans="1:10" x14ac:dyDescent="0.25">
      <c r="A8293" s="76"/>
      <c r="B8293" s="76"/>
      <c r="C8293" s="76" t="s">
        <v>1010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1009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285</v>
      </c>
      <c r="F8295" s="77">
        <v>40877</v>
      </c>
      <c r="G8295" s="76" t="s">
        <v>289</v>
      </c>
      <c r="H8295" s="76"/>
      <c r="I8295" s="76" t="s">
        <v>288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285</v>
      </c>
      <c r="F8296" s="77">
        <v>40908</v>
      </c>
      <c r="G8296" s="76" t="s">
        <v>527</v>
      </c>
      <c r="H8296" s="76"/>
      <c r="I8296" s="76" t="s">
        <v>526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285</v>
      </c>
      <c r="F8297" s="77">
        <v>41121</v>
      </c>
      <c r="G8297" s="76" t="s">
        <v>1008</v>
      </c>
      <c r="H8297" s="76"/>
      <c r="I8297" s="76" t="s">
        <v>1007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285</v>
      </c>
      <c r="F8298" s="77">
        <v>41182</v>
      </c>
      <c r="G8298" s="76" t="s">
        <v>509</v>
      </c>
      <c r="H8298" s="76"/>
      <c r="I8298" s="76" t="s">
        <v>508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285</v>
      </c>
      <c r="F8299" s="77">
        <v>41517</v>
      </c>
      <c r="G8299" s="76" t="s">
        <v>1006</v>
      </c>
      <c r="H8299" s="76"/>
      <c r="I8299" s="76" t="s">
        <v>1005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285</v>
      </c>
      <c r="F8300" s="77">
        <v>41820</v>
      </c>
      <c r="G8300" s="76" t="s">
        <v>769</v>
      </c>
      <c r="H8300" s="76"/>
      <c r="I8300" s="76" t="s">
        <v>768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285</v>
      </c>
      <c r="F8301" s="77">
        <v>43221</v>
      </c>
      <c r="G8301" s="76" t="s">
        <v>596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1004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1003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285</v>
      </c>
      <c r="F8304" s="77">
        <v>40694</v>
      </c>
      <c r="G8304" s="76" t="s">
        <v>1002</v>
      </c>
      <c r="H8304" s="76"/>
      <c r="I8304" s="76" t="s">
        <v>1001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285</v>
      </c>
      <c r="F8305" s="77">
        <v>42767</v>
      </c>
      <c r="G8305" s="76" t="s">
        <v>284</v>
      </c>
      <c r="H8305" s="76"/>
      <c r="I8305" s="76" t="s">
        <v>283</v>
      </c>
      <c r="J8305" s="78">
        <v>-95.8</v>
      </c>
    </row>
    <row r="8306" spans="1:10" x14ac:dyDescent="0.25">
      <c r="A8306" s="76"/>
      <c r="B8306" s="76"/>
      <c r="C8306" s="76" t="s">
        <v>1000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999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285</v>
      </c>
      <c r="F8308" s="77">
        <v>43096</v>
      </c>
      <c r="G8308" s="76" t="s">
        <v>998</v>
      </c>
      <c r="H8308" s="76"/>
      <c r="I8308" s="76" t="s">
        <v>997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276</v>
      </c>
      <c r="F8309" s="77">
        <v>43157</v>
      </c>
      <c r="G8309" s="76" t="s">
        <v>996</v>
      </c>
      <c r="H8309" s="76" t="s">
        <v>978</v>
      </c>
      <c r="I8309" s="76" t="s">
        <v>995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285</v>
      </c>
      <c r="F8310" s="77">
        <v>43187</v>
      </c>
      <c r="G8310" s="76" t="s">
        <v>803</v>
      </c>
      <c r="H8310" s="76"/>
      <c r="I8310" s="76" t="s">
        <v>994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285</v>
      </c>
      <c r="F8311" s="77">
        <v>43332</v>
      </c>
      <c r="G8311" s="76" t="s">
        <v>993</v>
      </c>
      <c r="H8311" s="76"/>
      <c r="I8311" s="76" t="s">
        <v>992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276</v>
      </c>
      <c r="F8312" s="77">
        <v>43451</v>
      </c>
      <c r="G8312" s="76" t="s">
        <v>328</v>
      </c>
      <c r="H8312" s="76" t="s">
        <v>323</v>
      </c>
      <c r="I8312" s="76" t="s">
        <v>991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276</v>
      </c>
      <c r="F8313" s="77">
        <v>43455</v>
      </c>
      <c r="G8313" s="76" t="s">
        <v>326</v>
      </c>
      <c r="H8313" s="76" t="s">
        <v>323</v>
      </c>
      <c r="I8313" s="76" t="s">
        <v>990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285</v>
      </c>
      <c r="F8314" s="77">
        <v>43465</v>
      </c>
      <c r="G8314" s="76" t="s">
        <v>974</v>
      </c>
      <c r="H8314" s="76"/>
      <c r="I8314" s="76" t="s">
        <v>973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276</v>
      </c>
      <c r="F8315" s="77">
        <v>43476</v>
      </c>
      <c r="G8315" s="76" t="s">
        <v>989</v>
      </c>
      <c r="H8315" s="76" t="s">
        <v>988</v>
      </c>
      <c r="I8315" s="76" t="s">
        <v>987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285</v>
      </c>
      <c r="F8316" s="77">
        <v>43529</v>
      </c>
      <c r="G8316" s="76" t="s">
        <v>986</v>
      </c>
      <c r="H8316" s="76"/>
      <c r="I8316" s="76" t="s">
        <v>985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276</v>
      </c>
      <c r="F8317" s="77">
        <v>43722</v>
      </c>
      <c r="G8317" s="76" t="s">
        <v>968</v>
      </c>
      <c r="H8317" s="76" t="s">
        <v>323</v>
      </c>
      <c r="I8317" s="76" t="s">
        <v>967</v>
      </c>
      <c r="J8317" s="78">
        <v>-75.819999999999993</v>
      </c>
    </row>
    <row r="8318" spans="1:10" x14ac:dyDescent="0.25">
      <c r="A8318" s="76"/>
      <c r="B8318" s="76"/>
      <c r="C8318" s="76" t="s">
        <v>984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983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285</v>
      </c>
      <c r="F8320" s="77">
        <v>41121</v>
      </c>
      <c r="G8320" s="76" t="s">
        <v>513</v>
      </c>
      <c r="H8320" s="76"/>
      <c r="I8320" s="76" t="s">
        <v>512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285</v>
      </c>
      <c r="F8321" s="77">
        <v>41425</v>
      </c>
      <c r="G8321" s="76" t="s">
        <v>493</v>
      </c>
      <c r="H8321" s="76"/>
      <c r="I8321" s="76" t="s">
        <v>492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285</v>
      </c>
      <c r="F8322" s="77">
        <v>41639</v>
      </c>
      <c r="G8322" s="76" t="s">
        <v>756</v>
      </c>
      <c r="H8322" s="76"/>
      <c r="I8322" s="76" t="s">
        <v>755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285</v>
      </c>
      <c r="F8323" s="77">
        <v>41882</v>
      </c>
      <c r="G8323" s="76" t="s">
        <v>467</v>
      </c>
      <c r="H8323" s="76"/>
      <c r="I8323" s="76" t="s">
        <v>466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285</v>
      </c>
      <c r="F8324" s="77">
        <v>42094</v>
      </c>
      <c r="G8324" s="76" t="s">
        <v>452</v>
      </c>
      <c r="H8324" s="76"/>
      <c r="I8324" s="76" t="s">
        <v>451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285</v>
      </c>
      <c r="F8325" s="77">
        <v>42155</v>
      </c>
      <c r="G8325" s="76" t="s">
        <v>752</v>
      </c>
      <c r="H8325" s="76"/>
      <c r="I8325" s="76" t="s">
        <v>751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285</v>
      </c>
      <c r="F8326" s="77">
        <v>42216</v>
      </c>
      <c r="G8326" s="76" t="s">
        <v>927</v>
      </c>
      <c r="H8326" s="76"/>
      <c r="I8326" s="76" t="s">
        <v>926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285</v>
      </c>
      <c r="F8327" s="77">
        <v>42247</v>
      </c>
      <c r="G8327" s="76" t="s">
        <v>440</v>
      </c>
      <c r="H8327" s="76"/>
      <c r="I8327" s="76" t="s">
        <v>439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296</v>
      </c>
      <c r="F8328" s="77">
        <v>42261</v>
      </c>
      <c r="G8328" s="76" t="s">
        <v>610</v>
      </c>
      <c r="H8328" s="76" t="s">
        <v>982</v>
      </c>
      <c r="I8328" s="76" t="s">
        <v>424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296</v>
      </c>
      <c r="F8329" s="77">
        <v>42352</v>
      </c>
      <c r="G8329" s="76" t="s">
        <v>610</v>
      </c>
      <c r="H8329" s="76" t="s">
        <v>982</v>
      </c>
      <c r="I8329" s="76" t="s">
        <v>424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285</v>
      </c>
      <c r="F8330" s="77">
        <v>42767</v>
      </c>
      <c r="G8330" s="76" t="s">
        <v>284</v>
      </c>
      <c r="H8330" s="76"/>
      <c r="I8330" s="76" t="s">
        <v>283</v>
      </c>
      <c r="J8330" s="78">
        <v>-114.12</v>
      </c>
    </row>
    <row r="8331" spans="1:10" x14ac:dyDescent="0.25">
      <c r="A8331" s="76"/>
      <c r="B8331" s="76"/>
      <c r="C8331" s="76" t="s">
        <v>981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980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285</v>
      </c>
      <c r="F8333" s="77">
        <v>40877</v>
      </c>
      <c r="G8333" s="76" t="s">
        <v>289</v>
      </c>
      <c r="H8333" s="76"/>
      <c r="I8333" s="76" t="s">
        <v>288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285</v>
      </c>
      <c r="F8334" s="77">
        <v>42247</v>
      </c>
      <c r="G8334" s="76" t="s">
        <v>440</v>
      </c>
      <c r="H8334" s="76"/>
      <c r="I8334" s="76" t="s">
        <v>439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285</v>
      </c>
      <c r="F8335" s="77">
        <v>42767</v>
      </c>
      <c r="G8335" s="76" t="s">
        <v>284</v>
      </c>
      <c r="H8335" s="76"/>
      <c r="I8335" s="76" t="s">
        <v>283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276</v>
      </c>
      <c r="F8336" s="77">
        <v>43118</v>
      </c>
      <c r="G8336" s="76" t="s">
        <v>979</v>
      </c>
      <c r="H8336" s="76" t="s">
        <v>978</v>
      </c>
      <c r="I8336" s="76" t="s">
        <v>977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285</v>
      </c>
      <c r="F8337" s="77">
        <v>43221</v>
      </c>
      <c r="G8337" s="76" t="s">
        <v>596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637</v>
      </c>
      <c r="F8338" s="77">
        <v>43343</v>
      </c>
      <c r="G8338" s="76"/>
      <c r="H8338" s="76"/>
      <c r="I8338" s="76" t="s">
        <v>976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637</v>
      </c>
      <c r="F8339" s="77">
        <v>43343</v>
      </c>
      <c r="G8339" s="76"/>
      <c r="H8339" s="76"/>
      <c r="I8339" s="76" t="s">
        <v>975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285</v>
      </c>
      <c r="F8340" s="77">
        <v>43465</v>
      </c>
      <c r="G8340" s="76" t="s">
        <v>974</v>
      </c>
      <c r="H8340" s="76"/>
      <c r="I8340" s="76" t="s">
        <v>973</v>
      </c>
      <c r="J8340" s="78">
        <v>-500</v>
      </c>
    </row>
    <row r="8341" spans="1:10" x14ac:dyDescent="0.25">
      <c r="A8341" s="76"/>
      <c r="B8341" s="76"/>
      <c r="C8341" s="76" t="s">
        <v>972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971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285</v>
      </c>
      <c r="F8343" s="77">
        <v>40877</v>
      </c>
      <c r="G8343" s="76" t="s">
        <v>289</v>
      </c>
      <c r="H8343" s="76"/>
      <c r="I8343" s="76" t="s">
        <v>288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285</v>
      </c>
      <c r="F8344" s="77">
        <v>40939</v>
      </c>
      <c r="G8344" s="76" t="s">
        <v>525</v>
      </c>
      <c r="H8344" s="76"/>
      <c r="I8344" s="76" t="s">
        <v>524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285</v>
      </c>
      <c r="F8345" s="77">
        <v>41121</v>
      </c>
      <c r="G8345" s="76" t="s">
        <v>513</v>
      </c>
      <c r="H8345" s="76"/>
      <c r="I8345" s="76" t="s">
        <v>512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285</v>
      </c>
      <c r="F8346" s="77">
        <v>41152</v>
      </c>
      <c r="G8346" s="76" t="s">
        <v>511</v>
      </c>
      <c r="H8346" s="76"/>
      <c r="I8346" s="76" t="s">
        <v>510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285</v>
      </c>
      <c r="F8347" s="77">
        <v>41243</v>
      </c>
      <c r="G8347" s="76" t="s">
        <v>505</v>
      </c>
      <c r="H8347" s="76"/>
      <c r="I8347" s="76" t="s">
        <v>504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285</v>
      </c>
      <c r="F8348" s="77">
        <v>41333</v>
      </c>
      <c r="G8348" s="76" t="s">
        <v>499</v>
      </c>
      <c r="H8348" s="76"/>
      <c r="I8348" s="76" t="s">
        <v>498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285</v>
      </c>
      <c r="F8349" s="77">
        <v>41455</v>
      </c>
      <c r="G8349" s="76" t="s">
        <v>491</v>
      </c>
      <c r="H8349" s="76"/>
      <c r="I8349" s="76" t="s">
        <v>490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285</v>
      </c>
      <c r="F8350" s="77">
        <v>41547</v>
      </c>
      <c r="G8350" s="76" t="s">
        <v>487</v>
      </c>
      <c r="H8350" s="76"/>
      <c r="I8350" s="76" t="s">
        <v>486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285</v>
      </c>
      <c r="F8351" s="77">
        <v>41578</v>
      </c>
      <c r="G8351" s="76" t="s">
        <v>485</v>
      </c>
      <c r="H8351" s="76"/>
      <c r="I8351" s="76" t="s">
        <v>484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285</v>
      </c>
      <c r="F8352" s="77">
        <v>41608</v>
      </c>
      <c r="G8352" s="76" t="s">
        <v>483</v>
      </c>
      <c r="H8352" s="76"/>
      <c r="I8352" s="76" t="s">
        <v>482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285</v>
      </c>
      <c r="F8353" s="77">
        <v>41729</v>
      </c>
      <c r="G8353" s="76" t="s">
        <v>473</v>
      </c>
      <c r="H8353" s="76"/>
      <c r="I8353" s="76" t="s">
        <v>472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285</v>
      </c>
      <c r="F8354" s="77">
        <v>41943</v>
      </c>
      <c r="G8354" s="76" t="s">
        <v>465</v>
      </c>
      <c r="H8354" s="76"/>
      <c r="I8354" s="76" t="s">
        <v>464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285</v>
      </c>
      <c r="F8355" s="77">
        <v>42004</v>
      </c>
      <c r="G8355" s="76" t="s">
        <v>460</v>
      </c>
      <c r="H8355" s="76"/>
      <c r="I8355" s="76" t="s">
        <v>459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285</v>
      </c>
      <c r="F8356" s="77">
        <v>42094</v>
      </c>
      <c r="G8356" s="76" t="s">
        <v>452</v>
      </c>
      <c r="H8356" s="76"/>
      <c r="I8356" s="76" t="s">
        <v>451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285</v>
      </c>
      <c r="F8357" s="77">
        <v>42155</v>
      </c>
      <c r="G8357" s="76" t="s">
        <v>752</v>
      </c>
      <c r="H8357" s="76"/>
      <c r="I8357" s="76" t="s">
        <v>751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285</v>
      </c>
      <c r="F8358" s="77">
        <v>42306</v>
      </c>
      <c r="G8358" s="76" t="s">
        <v>970</v>
      </c>
      <c r="H8358" s="76"/>
      <c r="I8358" s="76" t="s">
        <v>969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285</v>
      </c>
      <c r="F8359" s="77">
        <v>42643</v>
      </c>
      <c r="G8359" s="76" t="s">
        <v>409</v>
      </c>
      <c r="H8359" s="76"/>
      <c r="I8359" s="76" t="s">
        <v>408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285</v>
      </c>
      <c r="F8360" s="77">
        <v>42735</v>
      </c>
      <c r="G8360" s="76" t="s">
        <v>402</v>
      </c>
      <c r="H8360" s="76"/>
      <c r="I8360" s="76" t="s">
        <v>401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285</v>
      </c>
      <c r="F8361" s="77">
        <v>42794</v>
      </c>
      <c r="G8361" s="76" t="s">
        <v>395</v>
      </c>
      <c r="H8361" s="76"/>
      <c r="I8361" s="76" t="s">
        <v>394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285</v>
      </c>
      <c r="F8362" s="77">
        <v>42825</v>
      </c>
      <c r="G8362" s="76" t="s">
        <v>391</v>
      </c>
      <c r="H8362" s="76"/>
      <c r="I8362" s="76" t="s">
        <v>390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276</v>
      </c>
      <c r="F8363" s="77">
        <v>43722</v>
      </c>
      <c r="G8363" s="76" t="s">
        <v>968</v>
      </c>
      <c r="H8363" s="76" t="s">
        <v>323</v>
      </c>
      <c r="I8363" s="76" t="s">
        <v>967</v>
      </c>
      <c r="J8363" s="78">
        <v>-73.91</v>
      </c>
    </row>
    <row r="8364" spans="1:10" x14ac:dyDescent="0.25">
      <c r="A8364" s="76"/>
      <c r="B8364" s="76"/>
      <c r="C8364" s="76" t="s">
        <v>966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965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285</v>
      </c>
      <c r="F8366" s="77">
        <v>40574</v>
      </c>
      <c r="G8366" s="76" t="s">
        <v>884</v>
      </c>
      <c r="H8366" s="76"/>
      <c r="I8366" s="76" t="s">
        <v>883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285</v>
      </c>
      <c r="F8367" s="77">
        <v>40877</v>
      </c>
      <c r="G8367" s="76" t="s">
        <v>289</v>
      </c>
      <c r="H8367" s="76"/>
      <c r="I8367" s="76" t="s">
        <v>288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285</v>
      </c>
      <c r="F8368" s="77">
        <v>40908</v>
      </c>
      <c r="G8368" s="76" t="s">
        <v>527</v>
      </c>
      <c r="H8368" s="76"/>
      <c r="I8368" s="76" t="s">
        <v>526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285</v>
      </c>
      <c r="F8369" s="77">
        <v>40939</v>
      </c>
      <c r="G8369" s="76" t="s">
        <v>525</v>
      </c>
      <c r="H8369" s="76"/>
      <c r="I8369" s="76" t="s">
        <v>524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285</v>
      </c>
      <c r="F8370" s="77">
        <v>40999</v>
      </c>
      <c r="G8370" s="76" t="s">
        <v>521</v>
      </c>
      <c r="H8370" s="76"/>
      <c r="I8370" s="76" t="s">
        <v>520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285</v>
      </c>
      <c r="F8371" s="77">
        <v>41121</v>
      </c>
      <c r="G8371" s="76" t="s">
        <v>513</v>
      </c>
      <c r="H8371" s="76"/>
      <c r="I8371" s="76" t="s">
        <v>512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285</v>
      </c>
      <c r="F8372" s="77">
        <v>41243</v>
      </c>
      <c r="G8372" s="76" t="s">
        <v>505</v>
      </c>
      <c r="H8372" s="76"/>
      <c r="I8372" s="76" t="s">
        <v>504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285</v>
      </c>
      <c r="F8373" s="77">
        <v>41274</v>
      </c>
      <c r="G8373" s="76" t="s">
        <v>503</v>
      </c>
      <c r="H8373" s="76"/>
      <c r="I8373" s="76" t="s">
        <v>502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285</v>
      </c>
      <c r="F8374" s="77">
        <v>41333</v>
      </c>
      <c r="G8374" s="76" t="s">
        <v>499</v>
      </c>
      <c r="H8374" s="76"/>
      <c r="I8374" s="76" t="s">
        <v>498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285</v>
      </c>
      <c r="F8375" s="77">
        <v>41364</v>
      </c>
      <c r="G8375" s="76" t="s">
        <v>497</v>
      </c>
      <c r="H8375" s="76"/>
      <c r="I8375" s="76" t="s">
        <v>496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285</v>
      </c>
      <c r="F8376" s="77">
        <v>41394</v>
      </c>
      <c r="G8376" s="76" t="s">
        <v>495</v>
      </c>
      <c r="H8376" s="76"/>
      <c r="I8376" s="76" t="s">
        <v>494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285</v>
      </c>
      <c r="F8377" s="77">
        <v>41425</v>
      </c>
      <c r="G8377" s="76" t="s">
        <v>493</v>
      </c>
      <c r="H8377" s="76"/>
      <c r="I8377" s="76" t="s">
        <v>492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285</v>
      </c>
      <c r="F8378" s="77">
        <v>41608</v>
      </c>
      <c r="G8378" s="76" t="s">
        <v>483</v>
      </c>
      <c r="H8378" s="76"/>
      <c r="I8378" s="76" t="s">
        <v>482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285</v>
      </c>
      <c r="F8379" s="77">
        <v>41639</v>
      </c>
      <c r="G8379" s="76" t="s">
        <v>756</v>
      </c>
      <c r="H8379" s="76"/>
      <c r="I8379" s="76" t="s">
        <v>755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285</v>
      </c>
      <c r="F8380" s="77">
        <v>41666</v>
      </c>
      <c r="G8380" s="76" t="s">
        <v>479</v>
      </c>
      <c r="H8380" s="76"/>
      <c r="I8380" s="76" t="s">
        <v>964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285</v>
      </c>
      <c r="F8381" s="77">
        <v>41698</v>
      </c>
      <c r="G8381" s="76" t="s">
        <v>477</v>
      </c>
      <c r="H8381" s="76"/>
      <c r="I8381" s="76" t="s">
        <v>476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285</v>
      </c>
      <c r="F8382" s="77">
        <v>41759</v>
      </c>
      <c r="G8382" s="76" t="s">
        <v>471</v>
      </c>
      <c r="H8382" s="76"/>
      <c r="I8382" s="76" t="s">
        <v>470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285</v>
      </c>
      <c r="F8383" s="77">
        <v>41790</v>
      </c>
      <c r="G8383" s="76" t="s">
        <v>570</v>
      </c>
      <c r="H8383" s="76"/>
      <c r="I8383" s="76" t="s">
        <v>569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285</v>
      </c>
      <c r="F8384" s="77">
        <v>41973</v>
      </c>
      <c r="G8384" s="76" t="s">
        <v>462</v>
      </c>
      <c r="H8384" s="76"/>
      <c r="I8384" s="76" t="s">
        <v>461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285</v>
      </c>
      <c r="F8385" s="77">
        <v>42004</v>
      </c>
      <c r="G8385" s="76" t="s">
        <v>460</v>
      </c>
      <c r="H8385" s="76"/>
      <c r="I8385" s="76" t="s">
        <v>459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637</v>
      </c>
      <c r="F8386" s="77">
        <v>42017</v>
      </c>
      <c r="G8386" s="76"/>
      <c r="H8386" s="76" t="s">
        <v>963</v>
      </c>
      <c r="I8386" s="76" t="s">
        <v>962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285</v>
      </c>
      <c r="F8387" s="77">
        <v>42035</v>
      </c>
      <c r="G8387" s="76" t="s">
        <v>754</v>
      </c>
      <c r="H8387" s="76"/>
      <c r="I8387" s="76" t="s">
        <v>753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285</v>
      </c>
      <c r="F8388" s="77">
        <v>42063</v>
      </c>
      <c r="G8388" s="76" t="s">
        <v>457</v>
      </c>
      <c r="H8388" s="76"/>
      <c r="I8388" s="76" t="s">
        <v>456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285</v>
      </c>
      <c r="F8389" s="77">
        <v>42155</v>
      </c>
      <c r="G8389" s="76" t="s">
        <v>752</v>
      </c>
      <c r="H8389" s="76"/>
      <c r="I8389" s="76" t="s">
        <v>751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296</v>
      </c>
      <c r="F8390" s="77">
        <v>42184</v>
      </c>
      <c r="G8390" s="76" t="s">
        <v>610</v>
      </c>
      <c r="H8390" s="76" t="s">
        <v>960</v>
      </c>
      <c r="I8390" s="76" t="s">
        <v>961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285</v>
      </c>
      <c r="F8391" s="77">
        <v>42185</v>
      </c>
      <c r="G8391" s="76" t="s">
        <v>443</v>
      </c>
      <c r="H8391" s="76"/>
      <c r="I8391" s="76" t="s">
        <v>442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285</v>
      </c>
      <c r="F8392" s="77">
        <v>42247</v>
      </c>
      <c r="G8392" s="76" t="s">
        <v>440</v>
      </c>
      <c r="H8392" s="76"/>
      <c r="I8392" s="76" t="s">
        <v>439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296</v>
      </c>
      <c r="F8393" s="77">
        <v>42303</v>
      </c>
      <c r="G8393" s="76" t="s">
        <v>610</v>
      </c>
      <c r="H8393" s="76" t="s">
        <v>960</v>
      </c>
      <c r="I8393" s="76" t="s">
        <v>959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285</v>
      </c>
      <c r="F8394" s="77">
        <v>42551</v>
      </c>
      <c r="G8394" s="76" t="s">
        <v>418</v>
      </c>
      <c r="H8394" s="76"/>
      <c r="I8394" s="76" t="s">
        <v>417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285</v>
      </c>
      <c r="F8395" s="77">
        <v>42704</v>
      </c>
      <c r="G8395" s="76" t="s">
        <v>807</v>
      </c>
      <c r="H8395" s="76"/>
      <c r="I8395" s="76" t="s">
        <v>806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285</v>
      </c>
      <c r="F8396" s="77">
        <v>42855</v>
      </c>
      <c r="G8396" s="76" t="s">
        <v>388</v>
      </c>
      <c r="H8396" s="76"/>
      <c r="I8396" s="76" t="s">
        <v>387</v>
      </c>
      <c r="J8396" s="78">
        <v>8</v>
      </c>
    </row>
    <row r="8397" spans="1:10" x14ac:dyDescent="0.25">
      <c r="A8397" s="76"/>
      <c r="B8397" s="76"/>
      <c r="C8397" s="76" t="s">
        <v>958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957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285</v>
      </c>
      <c r="F8399" s="77">
        <v>43250</v>
      </c>
      <c r="G8399" s="76" t="s">
        <v>956</v>
      </c>
      <c r="H8399" s="76"/>
      <c r="I8399" s="76" t="s">
        <v>955</v>
      </c>
      <c r="J8399" s="78">
        <v>500</v>
      </c>
    </row>
    <row r="8400" spans="1:10" x14ac:dyDescent="0.25">
      <c r="A8400" s="76"/>
      <c r="B8400" s="76"/>
      <c r="C8400" s="76" t="s">
        <v>954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953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285</v>
      </c>
      <c r="F8402" s="77">
        <v>42370</v>
      </c>
      <c r="G8402" s="76" t="s">
        <v>568</v>
      </c>
      <c r="H8402" s="76"/>
      <c r="I8402" s="76" t="s">
        <v>567</v>
      </c>
      <c r="J8402" s="78">
        <v>500</v>
      </c>
    </row>
    <row r="8403" spans="1:10" x14ac:dyDescent="0.25">
      <c r="A8403" s="76"/>
      <c r="B8403" s="76"/>
      <c r="C8403" s="76" t="s">
        <v>952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951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285</v>
      </c>
      <c r="F8405" s="77">
        <v>40939</v>
      </c>
      <c r="G8405" s="76" t="s">
        <v>869</v>
      </c>
      <c r="H8405" s="76"/>
      <c r="I8405" s="76" t="s">
        <v>868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285</v>
      </c>
      <c r="F8406" s="77">
        <v>41152</v>
      </c>
      <c r="G8406" s="76" t="s">
        <v>950</v>
      </c>
      <c r="H8406" s="76"/>
      <c r="I8406" s="76" t="s">
        <v>949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285</v>
      </c>
      <c r="F8407" s="77">
        <v>41517</v>
      </c>
      <c r="G8407" s="76" t="s">
        <v>489</v>
      </c>
      <c r="H8407" s="76"/>
      <c r="I8407" s="76" t="s">
        <v>488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285</v>
      </c>
      <c r="F8408" s="77">
        <v>42185</v>
      </c>
      <c r="G8408" s="76" t="s">
        <v>443</v>
      </c>
      <c r="H8408" s="76"/>
      <c r="I8408" s="76" t="s">
        <v>442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285</v>
      </c>
      <c r="F8409" s="77">
        <v>42613</v>
      </c>
      <c r="G8409" s="76" t="s">
        <v>413</v>
      </c>
      <c r="H8409" s="76"/>
      <c r="I8409" s="76" t="s">
        <v>412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285</v>
      </c>
      <c r="F8410" s="77">
        <v>42767</v>
      </c>
      <c r="G8410" s="76" t="s">
        <v>284</v>
      </c>
      <c r="H8410" s="76"/>
      <c r="I8410" s="76" t="s">
        <v>283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285</v>
      </c>
      <c r="F8411" s="77">
        <v>43221</v>
      </c>
      <c r="G8411" s="76" t="s">
        <v>596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948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947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285</v>
      </c>
      <c r="F8414" s="77">
        <v>40179</v>
      </c>
      <c r="G8414" s="76" t="s">
        <v>896</v>
      </c>
      <c r="H8414" s="76"/>
      <c r="I8414" s="76" t="s">
        <v>895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285</v>
      </c>
      <c r="F8415" s="77">
        <v>40209</v>
      </c>
      <c r="G8415" s="76" t="s">
        <v>894</v>
      </c>
      <c r="H8415" s="76"/>
      <c r="I8415" s="76" t="s">
        <v>893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285</v>
      </c>
      <c r="F8416" s="77">
        <v>40209</v>
      </c>
      <c r="G8416" s="76" t="s">
        <v>946</v>
      </c>
      <c r="H8416" s="76"/>
      <c r="I8416" s="76" t="s">
        <v>945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285</v>
      </c>
      <c r="F8417" s="77">
        <v>40237</v>
      </c>
      <c r="G8417" s="76" t="s">
        <v>892</v>
      </c>
      <c r="H8417" s="76"/>
      <c r="I8417" s="76" t="s">
        <v>891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285</v>
      </c>
      <c r="F8418" s="77">
        <v>40268</v>
      </c>
      <c r="G8418" s="76" t="s">
        <v>944</v>
      </c>
      <c r="H8418" s="76"/>
      <c r="I8418" s="76" t="s">
        <v>943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285</v>
      </c>
      <c r="F8419" s="77">
        <v>40329</v>
      </c>
      <c r="G8419" s="76" t="s">
        <v>942</v>
      </c>
      <c r="H8419" s="76"/>
      <c r="I8419" s="76" t="s">
        <v>941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285</v>
      </c>
      <c r="F8420" s="77">
        <v>40390</v>
      </c>
      <c r="G8420" s="76" t="s">
        <v>940</v>
      </c>
      <c r="H8420" s="76"/>
      <c r="I8420" s="76" t="s">
        <v>939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285</v>
      </c>
      <c r="F8421" s="77">
        <v>40512</v>
      </c>
      <c r="G8421" s="76" t="s">
        <v>938</v>
      </c>
      <c r="H8421" s="76"/>
      <c r="I8421" s="76" t="s">
        <v>937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285</v>
      </c>
      <c r="F8422" s="77">
        <v>40574</v>
      </c>
      <c r="G8422" s="76" t="s">
        <v>936</v>
      </c>
      <c r="H8422" s="76"/>
      <c r="I8422" s="76" t="s">
        <v>935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285</v>
      </c>
      <c r="F8423" s="77">
        <v>40633</v>
      </c>
      <c r="G8423" s="76" t="s">
        <v>535</v>
      </c>
      <c r="H8423" s="76"/>
      <c r="I8423" s="76" t="s">
        <v>534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285</v>
      </c>
      <c r="F8424" s="77">
        <v>40663</v>
      </c>
      <c r="G8424" s="76" t="s">
        <v>836</v>
      </c>
      <c r="H8424" s="76"/>
      <c r="I8424" s="76" t="s">
        <v>835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285</v>
      </c>
      <c r="F8425" s="77">
        <v>40694</v>
      </c>
      <c r="G8425" s="76" t="s">
        <v>593</v>
      </c>
      <c r="H8425" s="76"/>
      <c r="I8425" s="76" t="s">
        <v>592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285</v>
      </c>
      <c r="F8426" s="77">
        <v>40755</v>
      </c>
      <c r="G8426" s="76" t="s">
        <v>531</v>
      </c>
      <c r="H8426" s="76"/>
      <c r="I8426" s="76" t="s">
        <v>530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285</v>
      </c>
      <c r="F8427" s="77">
        <v>40877</v>
      </c>
      <c r="G8427" s="76" t="s">
        <v>289</v>
      </c>
      <c r="H8427" s="76"/>
      <c r="I8427" s="76" t="s">
        <v>288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285</v>
      </c>
      <c r="F8428" s="77">
        <v>41029</v>
      </c>
      <c r="G8428" s="76" t="s">
        <v>519</v>
      </c>
      <c r="H8428" s="76"/>
      <c r="I8428" s="76" t="s">
        <v>518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285</v>
      </c>
      <c r="F8429" s="77">
        <v>41060</v>
      </c>
      <c r="G8429" s="76" t="s">
        <v>515</v>
      </c>
      <c r="H8429" s="76"/>
      <c r="I8429" s="76" t="s">
        <v>514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285</v>
      </c>
      <c r="F8430" s="77">
        <v>41121</v>
      </c>
      <c r="G8430" s="76" t="s">
        <v>513</v>
      </c>
      <c r="H8430" s="76"/>
      <c r="I8430" s="76" t="s">
        <v>512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285</v>
      </c>
      <c r="F8431" s="77">
        <v>41274</v>
      </c>
      <c r="G8431" s="76" t="s">
        <v>503</v>
      </c>
      <c r="H8431" s="76"/>
      <c r="I8431" s="76" t="s">
        <v>502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285</v>
      </c>
      <c r="F8432" s="77">
        <v>41394</v>
      </c>
      <c r="G8432" s="76" t="s">
        <v>495</v>
      </c>
      <c r="H8432" s="76"/>
      <c r="I8432" s="76" t="s">
        <v>494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285</v>
      </c>
      <c r="F8433" s="77">
        <v>41425</v>
      </c>
      <c r="G8433" s="76" t="s">
        <v>493</v>
      </c>
      <c r="H8433" s="76"/>
      <c r="I8433" s="76" t="s">
        <v>492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285</v>
      </c>
      <c r="F8434" s="77">
        <v>41425</v>
      </c>
      <c r="G8434" s="76" t="s">
        <v>934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285</v>
      </c>
      <c r="F8435" s="77">
        <v>41455</v>
      </c>
      <c r="G8435" s="76" t="s">
        <v>491</v>
      </c>
      <c r="H8435" s="76"/>
      <c r="I8435" s="76" t="s">
        <v>490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285</v>
      </c>
      <c r="F8436" s="77">
        <v>41608</v>
      </c>
      <c r="G8436" s="76" t="s">
        <v>483</v>
      </c>
      <c r="H8436" s="76"/>
      <c r="I8436" s="76" t="s">
        <v>482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285</v>
      </c>
      <c r="F8437" s="77">
        <v>41729</v>
      </c>
      <c r="G8437" s="76" t="s">
        <v>473</v>
      </c>
      <c r="H8437" s="76"/>
      <c r="I8437" s="76" t="s">
        <v>472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285</v>
      </c>
      <c r="F8438" s="77">
        <v>41759</v>
      </c>
      <c r="G8438" s="76" t="s">
        <v>471</v>
      </c>
      <c r="H8438" s="76"/>
      <c r="I8438" s="76" t="s">
        <v>470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285</v>
      </c>
      <c r="F8439" s="77">
        <v>41820</v>
      </c>
      <c r="G8439" s="76" t="s">
        <v>769</v>
      </c>
      <c r="H8439" s="76"/>
      <c r="I8439" s="76" t="s">
        <v>768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285</v>
      </c>
      <c r="F8440" s="77">
        <v>41973</v>
      </c>
      <c r="G8440" s="76" t="s">
        <v>462</v>
      </c>
      <c r="H8440" s="76"/>
      <c r="I8440" s="76" t="s">
        <v>461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285</v>
      </c>
      <c r="F8441" s="77">
        <v>42094</v>
      </c>
      <c r="G8441" s="76" t="s">
        <v>452</v>
      </c>
      <c r="H8441" s="76"/>
      <c r="I8441" s="76" t="s">
        <v>451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285</v>
      </c>
      <c r="F8442" s="77">
        <v>42185</v>
      </c>
      <c r="G8442" s="76" t="s">
        <v>443</v>
      </c>
      <c r="H8442" s="76"/>
      <c r="I8442" s="76" t="s">
        <v>442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285</v>
      </c>
      <c r="F8443" s="77">
        <v>42277</v>
      </c>
      <c r="G8443" s="76" t="s">
        <v>438</v>
      </c>
      <c r="H8443" s="76"/>
      <c r="I8443" s="76" t="s">
        <v>437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285</v>
      </c>
      <c r="F8444" s="77">
        <v>42369</v>
      </c>
      <c r="G8444" s="76" t="s">
        <v>933</v>
      </c>
      <c r="H8444" s="76"/>
      <c r="I8444" s="76" t="s">
        <v>932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285</v>
      </c>
      <c r="F8445" s="77">
        <v>42429</v>
      </c>
      <c r="G8445" s="76" t="s">
        <v>427</v>
      </c>
      <c r="H8445" s="76"/>
      <c r="I8445" s="76" t="s">
        <v>394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285</v>
      </c>
      <c r="F8446" s="77">
        <v>42675</v>
      </c>
      <c r="G8446" s="76" t="s">
        <v>406</v>
      </c>
      <c r="H8446" s="76"/>
      <c r="I8446" s="76" t="s">
        <v>405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296</v>
      </c>
      <c r="F8447" s="77">
        <v>42691</v>
      </c>
      <c r="G8447" s="76"/>
      <c r="H8447" s="76" t="s">
        <v>266</v>
      </c>
      <c r="I8447" s="76" t="s">
        <v>931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296</v>
      </c>
      <c r="F8448" s="77">
        <v>42705</v>
      </c>
      <c r="G8448" s="76"/>
      <c r="H8448" s="76" t="s">
        <v>266</v>
      </c>
      <c r="I8448" s="76" t="s">
        <v>930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285</v>
      </c>
      <c r="F8449" s="77">
        <v>42766</v>
      </c>
      <c r="G8449" s="76" t="s">
        <v>398</v>
      </c>
      <c r="H8449" s="76"/>
      <c r="I8449" s="76" t="s">
        <v>397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285</v>
      </c>
      <c r="F8450" s="77">
        <v>42825</v>
      </c>
      <c r="G8450" s="76" t="s">
        <v>391</v>
      </c>
      <c r="H8450" s="76"/>
      <c r="I8450" s="76" t="s">
        <v>390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285</v>
      </c>
      <c r="F8451" s="77">
        <v>42855</v>
      </c>
      <c r="G8451" s="76" t="s">
        <v>388</v>
      </c>
      <c r="H8451" s="76"/>
      <c r="I8451" s="76" t="s">
        <v>387</v>
      </c>
      <c r="J8451" s="78">
        <v>20</v>
      </c>
    </row>
    <row r="8452" spans="1:10" x14ac:dyDescent="0.25">
      <c r="A8452" s="76"/>
      <c r="B8452" s="76"/>
      <c r="C8452" s="76" t="s">
        <v>929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928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285</v>
      </c>
      <c r="F8454" s="77">
        <v>41152</v>
      </c>
      <c r="G8454" s="76" t="s">
        <v>511</v>
      </c>
      <c r="H8454" s="76"/>
      <c r="I8454" s="76" t="s">
        <v>510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285</v>
      </c>
      <c r="F8455" s="77">
        <v>41364</v>
      </c>
      <c r="G8455" s="76" t="s">
        <v>497</v>
      </c>
      <c r="H8455" s="76"/>
      <c r="I8455" s="76" t="s">
        <v>496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285</v>
      </c>
      <c r="F8456" s="77">
        <v>41547</v>
      </c>
      <c r="G8456" s="76" t="s">
        <v>487</v>
      </c>
      <c r="H8456" s="76"/>
      <c r="I8456" s="76" t="s">
        <v>486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285</v>
      </c>
      <c r="F8457" s="77">
        <v>41608</v>
      </c>
      <c r="G8457" s="76" t="s">
        <v>483</v>
      </c>
      <c r="H8457" s="76"/>
      <c r="I8457" s="76" t="s">
        <v>482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285</v>
      </c>
      <c r="F8458" s="77">
        <v>41639</v>
      </c>
      <c r="G8458" s="76" t="s">
        <v>756</v>
      </c>
      <c r="H8458" s="76"/>
      <c r="I8458" s="76" t="s">
        <v>755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285</v>
      </c>
      <c r="F8459" s="77">
        <v>42216</v>
      </c>
      <c r="G8459" s="76" t="s">
        <v>927</v>
      </c>
      <c r="H8459" s="76"/>
      <c r="I8459" s="76" t="s">
        <v>926</v>
      </c>
      <c r="J8459" s="78">
        <v>8</v>
      </c>
    </row>
    <row r="8460" spans="1:10" x14ac:dyDescent="0.25">
      <c r="A8460" s="76"/>
      <c r="B8460" s="76"/>
      <c r="C8460" s="76" t="s">
        <v>925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924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285</v>
      </c>
      <c r="F8462" s="77">
        <v>43281</v>
      </c>
      <c r="G8462" s="76" t="s">
        <v>720</v>
      </c>
      <c r="H8462" s="76"/>
      <c r="I8462" s="76" t="s">
        <v>719</v>
      </c>
      <c r="J8462" s="78">
        <v>20</v>
      </c>
    </row>
    <row r="8463" spans="1:10" x14ac:dyDescent="0.25">
      <c r="A8463" s="76"/>
      <c r="B8463" s="76"/>
      <c r="C8463" s="76" t="s">
        <v>923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922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285</v>
      </c>
      <c r="F8465" s="77">
        <v>42429</v>
      </c>
      <c r="G8465" s="76" t="s">
        <v>427</v>
      </c>
      <c r="H8465" s="76"/>
      <c r="I8465" s="76" t="s">
        <v>394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285</v>
      </c>
      <c r="F8466" s="77">
        <v>43221</v>
      </c>
      <c r="G8466" s="76" t="s">
        <v>596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921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920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285</v>
      </c>
      <c r="F8469" s="77">
        <v>42155</v>
      </c>
      <c r="G8469" s="76" t="s">
        <v>752</v>
      </c>
      <c r="H8469" s="76"/>
      <c r="I8469" s="76" t="s">
        <v>751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285</v>
      </c>
      <c r="F8470" s="77">
        <v>42370</v>
      </c>
      <c r="G8470" s="76" t="s">
        <v>568</v>
      </c>
      <c r="H8470" s="76"/>
      <c r="I8470" s="76" t="s">
        <v>567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285</v>
      </c>
      <c r="F8471" s="77">
        <v>42490</v>
      </c>
      <c r="G8471" s="76" t="s">
        <v>423</v>
      </c>
      <c r="H8471" s="76"/>
      <c r="I8471" s="76" t="s">
        <v>422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285</v>
      </c>
      <c r="F8472" s="77">
        <v>42675</v>
      </c>
      <c r="G8472" s="76" t="s">
        <v>406</v>
      </c>
      <c r="H8472" s="76"/>
      <c r="I8472" s="76" t="s">
        <v>405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285</v>
      </c>
      <c r="F8473" s="77">
        <v>42766</v>
      </c>
      <c r="G8473" s="76" t="s">
        <v>398</v>
      </c>
      <c r="H8473" s="76"/>
      <c r="I8473" s="76" t="s">
        <v>397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276</v>
      </c>
      <c r="F8474" s="77">
        <v>42964</v>
      </c>
      <c r="G8474" s="76" t="s">
        <v>918</v>
      </c>
      <c r="H8474" s="76" t="s">
        <v>268</v>
      </c>
      <c r="I8474" s="76" t="s">
        <v>919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276</v>
      </c>
      <c r="F8475" s="77">
        <v>42964</v>
      </c>
      <c r="G8475" s="76" t="s">
        <v>918</v>
      </c>
      <c r="H8475" s="76" t="s">
        <v>268</v>
      </c>
      <c r="I8475" s="76" t="s">
        <v>320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276</v>
      </c>
      <c r="F8476" s="77">
        <v>43017</v>
      </c>
      <c r="G8476" s="76" t="s">
        <v>916</v>
      </c>
      <c r="H8476" s="76" t="s">
        <v>268</v>
      </c>
      <c r="I8476" s="76" t="s">
        <v>917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276</v>
      </c>
      <c r="F8477" s="77">
        <v>43017</v>
      </c>
      <c r="G8477" s="76" t="s">
        <v>916</v>
      </c>
      <c r="H8477" s="76" t="s">
        <v>268</v>
      </c>
      <c r="I8477" s="76" t="s">
        <v>915</v>
      </c>
      <c r="J8477" s="78">
        <v>-0.76</v>
      </c>
    </row>
    <row r="8478" spans="1:10" x14ac:dyDescent="0.25">
      <c r="A8478" s="76"/>
      <c r="B8478" s="76"/>
      <c r="C8478" s="76" t="s">
        <v>914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913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285</v>
      </c>
      <c r="F8480" s="77">
        <v>42886</v>
      </c>
      <c r="G8480" s="76" t="s">
        <v>680</v>
      </c>
      <c r="H8480" s="76"/>
      <c r="I8480" s="76" t="s">
        <v>679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285</v>
      </c>
      <c r="F8481" s="77">
        <v>43221</v>
      </c>
      <c r="G8481" s="76" t="s">
        <v>596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276</v>
      </c>
      <c r="F8482" s="77">
        <v>43761</v>
      </c>
      <c r="G8482" s="76" t="s">
        <v>912</v>
      </c>
      <c r="H8482" s="76" t="s">
        <v>266</v>
      </c>
      <c r="I8482" s="76" t="s">
        <v>906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637</v>
      </c>
      <c r="F8483" s="77">
        <v>43769</v>
      </c>
      <c r="G8483" s="76"/>
      <c r="H8483" s="76"/>
      <c r="I8483" s="76" t="s">
        <v>911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637</v>
      </c>
      <c r="F8484" s="77">
        <v>43769</v>
      </c>
      <c r="G8484" s="76"/>
      <c r="H8484" s="76"/>
      <c r="I8484" s="76" t="s">
        <v>910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285</v>
      </c>
      <c r="F8485" s="77">
        <v>43769</v>
      </c>
      <c r="G8485" s="76" t="s">
        <v>342</v>
      </c>
      <c r="H8485" s="76"/>
      <c r="I8485" s="76" t="s">
        <v>909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285</v>
      </c>
      <c r="F8486" s="77">
        <v>43769</v>
      </c>
      <c r="G8486" s="76" t="s">
        <v>342</v>
      </c>
      <c r="H8486" s="76"/>
      <c r="I8486" s="76" t="s">
        <v>908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276</v>
      </c>
      <c r="F8487" s="77">
        <v>43769</v>
      </c>
      <c r="G8487" s="76" t="s">
        <v>907</v>
      </c>
      <c r="H8487" s="76" t="s">
        <v>266</v>
      </c>
      <c r="I8487" s="76" t="s">
        <v>906</v>
      </c>
      <c r="J8487" s="78">
        <v>-9.6999999999999993</v>
      </c>
    </row>
    <row r="8488" spans="1:10" x14ac:dyDescent="0.25">
      <c r="A8488" s="76"/>
      <c r="B8488" s="76"/>
      <c r="C8488" s="76" t="s">
        <v>905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904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285</v>
      </c>
      <c r="F8490" s="77">
        <v>40574</v>
      </c>
      <c r="G8490" s="76" t="s">
        <v>884</v>
      </c>
      <c r="H8490" s="76"/>
      <c r="I8490" s="76" t="s">
        <v>883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285</v>
      </c>
      <c r="F8491" s="77">
        <v>40574</v>
      </c>
      <c r="G8491" s="76" t="s">
        <v>539</v>
      </c>
      <c r="H8491" s="76"/>
      <c r="I8491" s="76" t="s">
        <v>538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285</v>
      </c>
      <c r="F8492" s="77">
        <v>40574</v>
      </c>
      <c r="G8492" s="76" t="s">
        <v>537</v>
      </c>
      <c r="H8492" s="76"/>
      <c r="I8492" s="76" t="s">
        <v>536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285</v>
      </c>
      <c r="F8493" s="77">
        <v>40908</v>
      </c>
      <c r="G8493" s="76" t="s">
        <v>527</v>
      </c>
      <c r="H8493" s="76"/>
      <c r="I8493" s="76" t="s">
        <v>526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285</v>
      </c>
      <c r="F8494" s="77">
        <v>40939</v>
      </c>
      <c r="G8494" s="76" t="s">
        <v>525</v>
      </c>
      <c r="H8494" s="76"/>
      <c r="I8494" s="76" t="s">
        <v>524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285</v>
      </c>
      <c r="F8495" s="77">
        <v>41243</v>
      </c>
      <c r="G8495" s="76" t="s">
        <v>505</v>
      </c>
      <c r="H8495" s="76"/>
      <c r="I8495" s="76" t="s">
        <v>504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285</v>
      </c>
      <c r="F8496" s="77">
        <v>41455</v>
      </c>
      <c r="G8496" s="76" t="s">
        <v>491</v>
      </c>
      <c r="H8496" s="76"/>
      <c r="I8496" s="76" t="s">
        <v>490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285</v>
      </c>
      <c r="F8497" s="77">
        <v>41578</v>
      </c>
      <c r="G8497" s="76" t="s">
        <v>485</v>
      </c>
      <c r="H8497" s="76"/>
      <c r="I8497" s="76" t="s">
        <v>484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285</v>
      </c>
      <c r="F8498" s="77">
        <v>41608</v>
      </c>
      <c r="G8498" s="76" t="s">
        <v>483</v>
      </c>
      <c r="H8498" s="76"/>
      <c r="I8498" s="76" t="s">
        <v>482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285</v>
      </c>
      <c r="F8499" s="77">
        <v>42247</v>
      </c>
      <c r="G8499" s="76" t="s">
        <v>440</v>
      </c>
      <c r="H8499" s="76"/>
      <c r="I8499" s="76" t="s">
        <v>439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285</v>
      </c>
      <c r="F8500" s="77">
        <v>42277</v>
      </c>
      <c r="G8500" s="76" t="s">
        <v>438</v>
      </c>
      <c r="H8500" s="76"/>
      <c r="I8500" s="76" t="s">
        <v>437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285</v>
      </c>
      <c r="F8501" s="77">
        <v>42370</v>
      </c>
      <c r="G8501" s="76" t="s">
        <v>568</v>
      </c>
      <c r="H8501" s="76"/>
      <c r="I8501" s="76" t="s">
        <v>567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285</v>
      </c>
      <c r="F8502" s="77">
        <v>42735</v>
      </c>
      <c r="G8502" s="76" t="s">
        <v>402</v>
      </c>
      <c r="H8502" s="76"/>
      <c r="I8502" s="76" t="s">
        <v>401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285</v>
      </c>
      <c r="F8503" s="77">
        <v>42825</v>
      </c>
      <c r="G8503" s="76" t="s">
        <v>391</v>
      </c>
      <c r="H8503" s="76"/>
      <c r="I8503" s="76" t="s">
        <v>390</v>
      </c>
      <c r="J8503" s="78">
        <v>20</v>
      </c>
    </row>
    <row r="8504" spans="1:10" x14ac:dyDescent="0.25">
      <c r="A8504" s="76"/>
      <c r="B8504" s="76"/>
      <c r="C8504" s="76" t="s">
        <v>903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902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276</v>
      </c>
      <c r="F8506" s="77">
        <v>42959</v>
      </c>
      <c r="G8506" s="76" t="s">
        <v>900</v>
      </c>
      <c r="H8506" s="76" t="s">
        <v>899</v>
      </c>
      <c r="I8506" s="76" t="s">
        <v>901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276</v>
      </c>
      <c r="F8507" s="77">
        <v>42959</v>
      </c>
      <c r="G8507" s="76" t="s">
        <v>900</v>
      </c>
      <c r="H8507" s="76" t="s">
        <v>899</v>
      </c>
      <c r="I8507" s="76" t="s">
        <v>320</v>
      </c>
      <c r="J8507" s="78">
        <v>-2.2999999999999998</v>
      </c>
    </row>
    <row r="8508" spans="1:10" x14ac:dyDescent="0.25">
      <c r="A8508" s="76"/>
      <c r="B8508" s="76"/>
      <c r="C8508" s="76" t="s">
        <v>898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897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285</v>
      </c>
      <c r="F8510" s="77">
        <v>40179</v>
      </c>
      <c r="G8510" s="76" t="s">
        <v>896</v>
      </c>
      <c r="H8510" s="76"/>
      <c r="I8510" s="76" t="s">
        <v>895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285</v>
      </c>
      <c r="F8511" s="77">
        <v>40209</v>
      </c>
      <c r="G8511" s="76" t="s">
        <v>894</v>
      </c>
      <c r="H8511" s="76"/>
      <c r="I8511" s="76" t="s">
        <v>893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285</v>
      </c>
      <c r="F8512" s="77">
        <v>40237</v>
      </c>
      <c r="G8512" s="76" t="s">
        <v>892</v>
      </c>
      <c r="H8512" s="76"/>
      <c r="I8512" s="76" t="s">
        <v>891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285</v>
      </c>
      <c r="F8513" s="77">
        <v>40298</v>
      </c>
      <c r="G8513" s="76" t="s">
        <v>890</v>
      </c>
      <c r="H8513" s="76"/>
      <c r="I8513" s="76" t="s">
        <v>889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285</v>
      </c>
      <c r="F8514" s="77">
        <v>40451</v>
      </c>
      <c r="G8514" s="76" t="s">
        <v>888</v>
      </c>
      <c r="H8514" s="76"/>
      <c r="I8514" s="76" t="s">
        <v>887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285</v>
      </c>
      <c r="F8515" s="77">
        <v>40482</v>
      </c>
      <c r="G8515" s="76" t="s">
        <v>886</v>
      </c>
      <c r="H8515" s="76"/>
      <c r="I8515" s="76" t="s">
        <v>885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285</v>
      </c>
      <c r="F8516" s="77">
        <v>40543</v>
      </c>
      <c r="G8516" s="76" t="s">
        <v>541</v>
      </c>
      <c r="H8516" s="76"/>
      <c r="I8516" s="76" t="s">
        <v>540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285</v>
      </c>
      <c r="F8517" s="77">
        <v>40543</v>
      </c>
      <c r="G8517" s="76" t="s">
        <v>541</v>
      </c>
      <c r="H8517" s="76"/>
      <c r="I8517" s="76" t="s">
        <v>540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285</v>
      </c>
      <c r="F8518" s="77">
        <v>40574</v>
      </c>
      <c r="G8518" s="76" t="s">
        <v>884</v>
      </c>
      <c r="H8518" s="76"/>
      <c r="I8518" s="76" t="s">
        <v>883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285</v>
      </c>
      <c r="F8519" s="77">
        <v>40574</v>
      </c>
      <c r="G8519" s="76" t="s">
        <v>884</v>
      </c>
      <c r="H8519" s="76"/>
      <c r="I8519" s="76" t="s">
        <v>883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285</v>
      </c>
      <c r="F8520" s="77">
        <v>40574</v>
      </c>
      <c r="G8520" s="76" t="s">
        <v>537</v>
      </c>
      <c r="H8520" s="76"/>
      <c r="I8520" s="76" t="s">
        <v>536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285</v>
      </c>
      <c r="F8521" s="77">
        <v>40602</v>
      </c>
      <c r="G8521" s="76" t="s">
        <v>838</v>
      </c>
      <c r="H8521" s="76"/>
      <c r="I8521" s="76" t="s">
        <v>837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285</v>
      </c>
      <c r="F8522" s="77">
        <v>40633</v>
      </c>
      <c r="G8522" s="76" t="s">
        <v>535</v>
      </c>
      <c r="H8522" s="76"/>
      <c r="I8522" s="76" t="s">
        <v>534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285</v>
      </c>
      <c r="F8523" s="77">
        <v>40663</v>
      </c>
      <c r="G8523" s="76" t="s">
        <v>836</v>
      </c>
      <c r="H8523" s="76"/>
      <c r="I8523" s="76" t="s">
        <v>835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285</v>
      </c>
      <c r="F8524" s="77">
        <v>40694</v>
      </c>
      <c r="G8524" s="76" t="s">
        <v>593</v>
      </c>
      <c r="H8524" s="76"/>
      <c r="I8524" s="76" t="s">
        <v>592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285</v>
      </c>
      <c r="F8525" s="77">
        <v>40877</v>
      </c>
      <c r="G8525" s="76" t="s">
        <v>289</v>
      </c>
      <c r="H8525" s="76"/>
      <c r="I8525" s="76" t="s">
        <v>288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285</v>
      </c>
      <c r="F8526" s="77">
        <v>40968</v>
      </c>
      <c r="G8526" s="76" t="s">
        <v>523</v>
      </c>
      <c r="H8526" s="76"/>
      <c r="I8526" s="76" t="s">
        <v>522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285</v>
      </c>
      <c r="F8527" s="77">
        <v>40968</v>
      </c>
      <c r="G8527" s="76" t="s">
        <v>882</v>
      </c>
      <c r="H8527" s="76"/>
      <c r="I8527" s="76" t="s">
        <v>881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285</v>
      </c>
      <c r="F8528" s="77">
        <v>41029</v>
      </c>
      <c r="G8528" s="76" t="s">
        <v>519</v>
      </c>
      <c r="H8528" s="76"/>
      <c r="I8528" s="76" t="s">
        <v>518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285</v>
      </c>
      <c r="F8529" s="77">
        <v>41121</v>
      </c>
      <c r="G8529" s="76" t="s">
        <v>513</v>
      </c>
      <c r="H8529" s="76"/>
      <c r="I8529" s="76" t="s">
        <v>512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285</v>
      </c>
      <c r="F8530" s="77">
        <v>41152</v>
      </c>
      <c r="G8530" s="76" t="s">
        <v>511</v>
      </c>
      <c r="H8530" s="76"/>
      <c r="I8530" s="76" t="s">
        <v>510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285</v>
      </c>
      <c r="F8531" s="77">
        <v>41182</v>
      </c>
      <c r="G8531" s="76" t="s">
        <v>509</v>
      </c>
      <c r="H8531" s="76"/>
      <c r="I8531" s="76" t="s">
        <v>508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285</v>
      </c>
      <c r="F8532" s="77">
        <v>41243</v>
      </c>
      <c r="G8532" s="76" t="s">
        <v>505</v>
      </c>
      <c r="H8532" s="76"/>
      <c r="I8532" s="76" t="s">
        <v>504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285</v>
      </c>
      <c r="F8533" s="77">
        <v>41305</v>
      </c>
      <c r="G8533" s="76" t="s">
        <v>501</v>
      </c>
      <c r="H8533" s="76"/>
      <c r="I8533" s="76" t="s">
        <v>500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285</v>
      </c>
      <c r="F8534" s="77">
        <v>41364</v>
      </c>
      <c r="G8534" s="76" t="s">
        <v>497</v>
      </c>
      <c r="H8534" s="76"/>
      <c r="I8534" s="76" t="s">
        <v>496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285</v>
      </c>
      <c r="F8535" s="77">
        <v>41455</v>
      </c>
      <c r="G8535" s="76" t="s">
        <v>491</v>
      </c>
      <c r="H8535" s="76"/>
      <c r="I8535" s="76" t="s">
        <v>490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285</v>
      </c>
      <c r="F8536" s="77">
        <v>41517</v>
      </c>
      <c r="G8536" s="76" t="s">
        <v>489</v>
      </c>
      <c r="H8536" s="76"/>
      <c r="I8536" s="76" t="s">
        <v>488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285</v>
      </c>
      <c r="F8537" s="77">
        <v>41547</v>
      </c>
      <c r="G8537" s="76" t="s">
        <v>487</v>
      </c>
      <c r="H8537" s="76"/>
      <c r="I8537" s="76" t="s">
        <v>486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285</v>
      </c>
      <c r="F8538" s="77">
        <v>41578</v>
      </c>
      <c r="G8538" s="76" t="s">
        <v>485</v>
      </c>
      <c r="H8538" s="76"/>
      <c r="I8538" s="76" t="s">
        <v>484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285</v>
      </c>
      <c r="F8539" s="77">
        <v>41639</v>
      </c>
      <c r="G8539" s="76" t="s">
        <v>756</v>
      </c>
      <c r="H8539" s="76"/>
      <c r="I8539" s="76" t="s">
        <v>755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285</v>
      </c>
      <c r="F8540" s="77">
        <v>41670</v>
      </c>
      <c r="G8540" s="76" t="s">
        <v>587</v>
      </c>
      <c r="H8540" s="76"/>
      <c r="I8540" s="76" t="s">
        <v>586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285</v>
      </c>
      <c r="F8541" s="77">
        <v>41729</v>
      </c>
      <c r="G8541" s="76" t="s">
        <v>473</v>
      </c>
      <c r="H8541" s="76"/>
      <c r="I8541" s="76" t="s">
        <v>472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285</v>
      </c>
      <c r="F8542" s="77">
        <v>41759</v>
      </c>
      <c r="G8542" s="76" t="s">
        <v>471</v>
      </c>
      <c r="H8542" s="76"/>
      <c r="I8542" s="76" t="s">
        <v>470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285</v>
      </c>
      <c r="F8543" s="77">
        <v>41790</v>
      </c>
      <c r="G8543" s="76" t="s">
        <v>570</v>
      </c>
      <c r="H8543" s="76"/>
      <c r="I8543" s="76" t="s">
        <v>569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285</v>
      </c>
      <c r="F8544" s="77">
        <v>41943</v>
      </c>
      <c r="G8544" s="76" t="s">
        <v>465</v>
      </c>
      <c r="H8544" s="76"/>
      <c r="I8544" s="76" t="s">
        <v>464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285</v>
      </c>
      <c r="F8545" s="77">
        <v>42035</v>
      </c>
      <c r="G8545" s="76" t="s">
        <v>754</v>
      </c>
      <c r="H8545" s="76"/>
      <c r="I8545" s="76" t="s">
        <v>753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285</v>
      </c>
      <c r="F8546" s="77">
        <v>42063</v>
      </c>
      <c r="G8546" s="76" t="s">
        <v>457</v>
      </c>
      <c r="H8546" s="76"/>
      <c r="I8546" s="76" t="s">
        <v>456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285</v>
      </c>
      <c r="F8547" s="77">
        <v>42124</v>
      </c>
      <c r="G8547" s="76" t="s">
        <v>448</v>
      </c>
      <c r="H8547" s="76"/>
      <c r="I8547" s="76" t="s">
        <v>447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285</v>
      </c>
      <c r="F8548" s="77">
        <v>42155</v>
      </c>
      <c r="G8548" s="76" t="s">
        <v>752</v>
      </c>
      <c r="H8548" s="76"/>
      <c r="I8548" s="76" t="s">
        <v>751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285</v>
      </c>
      <c r="F8549" s="77">
        <v>42277</v>
      </c>
      <c r="G8549" s="76" t="s">
        <v>438</v>
      </c>
      <c r="H8549" s="76"/>
      <c r="I8549" s="76" t="s">
        <v>437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296</v>
      </c>
      <c r="F8550" s="77">
        <v>42453</v>
      </c>
      <c r="G8550" s="76"/>
      <c r="H8550" s="76" t="s">
        <v>266</v>
      </c>
      <c r="I8550" s="76" t="s">
        <v>880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285</v>
      </c>
      <c r="F8551" s="77">
        <v>42643</v>
      </c>
      <c r="G8551" s="76" t="s">
        <v>409</v>
      </c>
      <c r="H8551" s="76"/>
      <c r="I8551" s="76" t="s">
        <v>408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285</v>
      </c>
      <c r="F8552" s="77">
        <v>42767</v>
      </c>
      <c r="G8552" s="76" t="s">
        <v>284</v>
      </c>
      <c r="H8552" s="76"/>
      <c r="I8552" s="76" t="s">
        <v>283</v>
      </c>
      <c r="J8552" s="78">
        <v>-2375.21</v>
      </c>
    </row>
    <row r="8553" spans="1:10" x14ac:dyDescent="0.25">
      <c r="A8553" s="76"/>
      <c r="B8553" s="76"/>
      <c r="C8553" s="76" t="s">
        <v>879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878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285</v>
      </c>
      <c r="F8555" s="77">
        <v>40602</v>
      </c>
      <c r="G8555" s="76" t="s">
        <v>838</v>
      </c>
      <c r="H8555" s="76"/>
      <c r="I8555" s="76" t="s">
        <v>837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285</v>
      </c>
      <c r="F8556" s="77">
        <v>40694</v>
      </c>
      <c r="G8556" s="76" t="s">
        <v>593</v>
      </c>
      <c r="H8556" s="76"/>
      <c r="I8556" s="76" t="s">
        <v>592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285</v>
      </c>
      <c r="F8557" s="77">
        <v>40694</v>
      </c>
      <c r="G8557" s="76" t="s">
        <v>877</v>
      </c>
      <c r="H8557" s="76"/>
      <c r="I8557" s="76" t="s">
        <v>876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285</v>
      </c>
      <c r="F8558" s="77">
        <v>40724</v>
      </c>
      <c r="G8558" s="76" t="s">
        <v>875</v>
      </c>
      <c r="H8558" s="76"/>
      <c r="I8558" s="76" t="s">
        <v>874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285</v>
      </c>
      <c r="F8559" s="77">
        <v>40755</v>
      </c>
      <c r="G8559" s="76" t="s">
        <v>531</v>
      </c>
      <c r="H8559" s="76"/>
      <c r="I8559" s="76" t="s">
        <v>530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285</v>
      </c>
      <c r="F8560" s="77">
        <v>40755</v>
      </c>
      <c r="G8560" s="76" t="s">
        <v>873</v>
      </c>
      <c r="H8560" s="76"/>
      <c r="I8560" s="76" t="s">
        <v>872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285</v>
      </c>
      <c r="F8561" s="77">
        <v>40877</v>
      </c>
      <c r="G8561" s="76" t="s">
        <v>289</v>
      </c>
      <c r="H8561" s="76"/>
      <c r="I8561" s="76" t="s">
        <v>288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285</v>
      </c>
      <c r="F8562" s="77">
        <v>40877</v>
      </c>
      <c r="G8562" s="76" t="s">
        <v>871</v>
      </c>
      <c r="H8562" s="76"/>
      <c r="I8562" s="76" t="s">
        <v>870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285</v>
      </c>
      <c r="F8563" s="77">
        <v>40908</v>
      </c>
      <c r="G8563" s="76" t="s">
        <v>527</v>
      </c>
      <c r="H8563" s="76"/>
      <c r="I8563" s="76" t="s">
        <v>526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285</v>
      </c>
      <c r="F8564" s="77">
        <v>40939</v>
      </c>
      <c r="G8564" s="76" t="s">
        <v>869</v>
      </c>
      <c r="H8564" s="76"/>
      <c r="I8564" s="76" t="s">
        <v>868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285</v>
      </c>
      <c r="F8565" s="77">
        <v>40968</v>
      </c>
      <c r="G8565" s="76" t="s">
        <v>523</v>
      </c>
      <c r="H8565" s="76"/>
      <c r="I8565" s="76" t="s">
        <v>522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285</v>
      </c>
      <c r="F8566" s="77">
        <v>41060</v>
      </c>
      <c r="G8566" s="76" t="s">
        <v>515</v>
      </c>
      <c r="H8566" s="76"/>
      <c r="I8566" s="76" t="s">
        <v>514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285</v>
      </c>
      <c r="F8567" s="77">
        <v>41121</v>
      </c>
      <c r="G8567" s="76" t="s">
        <v>513</v>
      </c>
      <c r="H8567" s="76"/>
      <c r="I8567" s="76" t="s">
        <v>512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285</v>
      </c>
      <c r="F8568" s="77">
        <v>41152</v>
      </c>
      <c r="G8568" s="76" t="s">
        <v>511</v>
      </c>
      <c r="H8568" s="76"/>
      <c r="I8568" s="76" t="s">
        <v>510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285</v>
      </c>
      <c r="F8569" s="77">
        <v>41182</v>
      </c>
      <c r="G8569" s="76" t="s">
        <v>509</v>
      </c>
      <c r="H8569" s="76"/>
      <c r="I8569" s="76" t="s">
        <v>508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285</v>
      </c>
      <c r="F8570" s="77">
        <v>41182</v>
      </c>
      <c r="G8570" s="76" t="s">
        <v>867</v>
      </c>
      <c r="H8570" s="76"/>
      <c r="I8570" s="76" t="s">
        <v>866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285</v>
      </c>
      <c r="F8571" s="77">
        <v>41213</v>
      </c>
      <c r="G8571" s="76" t="s">
        <v>507</v>
      </c>
      <c r="H8571" s="76"/>
      <c r="I8571" s="76" t="s">
        <v>506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285</v>
      </c>
      <c r="F8572" s="77">
        <v>41213</v>
      </c>
      <c r="G8572" s="76" t="s">
        <v>865</v>
      </c>
      <c r="H8572" s="76"/>
      <c r="I8572" s="76" t="s">
        <v>864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285</v>
      </c>
      <c r="F8573" s="77">
        <v>41243</v>
      </c>
      <c r="G8573" s="76" t="s">
        <v>827</v>
      </c>
      <c r="H8573" s="76"/>
      <c r="I8573" s="76" t="s">
        <v>826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285</v>
      </c>
      <c r="F8574" s="77">
        <v>41274</v>
      </c>
      <c r="G8574" s="76" t="s">
        <v>503</v>
      </c>
      <c r="H8574" s="76"/>
      <c r="I8574" s="76" t="s">
        <v>502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285</v>
      </c>
      <c r="F8575" s="77">
        <v>41305</v>
      </c>
      <c r="G8575" s="76" t="s">
        <v>501</v>
      </c>
      <c r="H8575" s="76"/>
      <c r="I8575" s="76" t="s">
        <v>500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285</v>
      </c>
      <c r="F8576" s="77">
        <v>41394</v>
      </c>
      <c r="G8576" s="76" t="s">
        <v>495</v>
      </c>
      <c r="H8576" s="76"/>
      <c r="I8576" s="76" t="s">
        <v>494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285</v>
      </c>
      <c r="F8577" s="77">
        <v>41425</v>
      </c>
      <c r="G8577" s="76" t="s">
        <v>493</v>
      </c>
      <c r="H8577" s="76"/>
      <c r="I8577" s="76" t="s">
        <v>492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285</v>
      </c>
      <c r="F8578" s="77">
        <v>41455</v>
      </c>
      <c r="G8578" s="76" t="s">
        <v>491</v>
      </c>
      <c r="H8578" s="76"/>
      <c r="I8578" s="76" t="s">
        <v>490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285</v>
      </c>
      <c r="F8579" s="77">
        <v>41486</v>
      </c>
      <c r="G8579" s="76" t="s">
        <v>591</v>
      </c>
      <c r="H8579" s="76"/>
      <c r="I8579" s="76" t="s">
        <v>590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285</v>
      </c>
      <c r="F8580" s="77">
        <v>41517</v>
      </c>
      <c r="G8580" s="76" t="s">
        <v>489</v>
      </c>
      <c r="H8580" s="76"/>
      <c r="I8580" s="76" t="s">
        <v>488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285</v>
      </c>
      <c r="F8581" s="77">
        <v>41547</v>
      </c>
      <c r="G8581" s="76" t="s">
        <v>487</v>
      </c>
      <c r="H8581" s="76"/>
      <c r="I8581" s="76" t="s">
        <v>486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285</v>
      </c>
      <c r="F8582" s="77">
        <v>41578</v>
      </c>
      <c r="G8582" s="76" t="s">
        <v>485</v>
      </c>
      <c r="H8582" s="76"/>
      <c r="I8582" s="76" t="s">
        <v>484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285</v>
      </c>
      <c r="F8583" s="77">
        <v>41639</v>
      </c>
      <c r="G8583" s="76" t="s">
        <v>756</v>
      </c>
      <c r="H8583" s="76"/>
      <c r="I8583" s="76" t="s">
        <v>755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285</v>
      </c>
      <c r="F8584" s="77">
        <v>41670</v>
      </c>
      <c r="G8584" s="76" t="s">
        <v>587</v>
      </c>
      <c r="H8584" s="76"/>
      <c r="I8584" s="76" t="s">
        <v>586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285</v>
      </c>
      <c r="F8585" s="77">
        <v>41676</v>
      </c>
      <c r="G8585" s="76" t="s">
        <v>863</v>
      </c>
      <c r="H8585" s="76"/>
      <c r="I8585" s="76" t="s">
        <v>862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285</v>
      </c>
      <c r="F8586" s="77">
        <v>41698</v>
      </c>
      <c r="G8586" s="76" t="s">
        <v>477</v>
      </c>
      <c r="H8586" s="76"/>
      <c r="I8586" s="76" t="s">
        <v>476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285</v>
      </c>
      <c r="F8587" s="77">
        <v>41729</v>
      </c>
      <c r="G8587" s="76" t="s">
        <v>473</v>
      </c>
      <c r="H8587" s="76"/>
      <c r="I8587" s="76" t="s">
        <v>472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285</v>
      </c>
      <c r="F8588" s="77">
        <v>41820</v>
      </c>
      <c r="G8588" s="76" t="s">
        <v>769</v>
      </c>
      <c r="H8588" s="76"/>
      <c r="I8588" s="76" t="s">
        <v>768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637</v>
      </c>
      <c r="F8589" s="77">
        <v>41869</v>
      </c>
      <c r="G8589" s="76"/>
      <c r="H8589" s="76"/>
      <c r="I8589" s="76" t="s">
        <v>861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285</v>
      </c>
      <c r="F8590" s="77">
        <v>41882</v>
      </c>
      <c r="G8590" s="76" t="s">
        <v>467</v>
      </c>
      <c r="H8590" s="76"/>
      <c r="I8590" s="76" t="s">
        <v>466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285</v>
      </c>
      <c r="F8591" s="77">
        <v>41912</v>
      </c>
      <c r="G8591" s="76" t="s">
        <v>287</v>
      </c>
      <c r="H8591" s="76"/>
      <c r="I8591" s="76" t="s">
        <v>286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296</v>
      </c>
      <c r="F8592" s="77">
        <v>41953</v>
      </c>
      <c r="G8592" s="76"/>
      <c r="H8592" s="76" t="s">
        <v>323</v>
      </c>
      <c r="I8592" s="76" t="s">
        <v>860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285</v>
      </c>
      <c r="F8593" s="77">
        <v>41973</v>
      </c>
      <c r="G8593" s="76" t="s">
        <v>462</v>
      </c>
      <c r="H8593" s="76"/>
      <c r="I8593" s="76" t="s">
        <v>461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285</v>
      </c>
      <c r="F8594" s="77">
        <v>42035</v>
      </c>
      <c r="G8594" s="76" t="s">
        <v>754</v>
      </c>
      <c r="H8594" s="76"/>
      <c r="I8594" s="76" t="s">
        <v>753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637</v>
      </c>
      <c r="F8595" s="77">
        <v>42037</v>
      </c>
      <c r="G8595" s="76"/>
      <c r="H8595" s="76" t="s">
        <v>844</v>
      </c>
      <c r="I8595" s="76" t="s">
        <v>859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285</v>
      </c>
      <c r="F8596" s="77">
        <v>42063</v>
      </c>
      <c r="G8596" s="76" t="s">
        <v>457</v>
      </c>
      <c r="H8596" s="76"/>
      <c r="I8596" s="76" t="s">
        <v>456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285</v>
      </c>
      <c r="F8597" s="77">
        <v>42124</v>
      </c>
      <c r="G8597" s="76" t="s">
        <v>448</v>
      </c>
      <c r="H8597" s="76"/>
      <c r="I8597" s="76" t="s">
        <v>447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285</v>
      </c>
      <c r="F8598" s="77">
        <v>42155</v>
      </c>
      <c r="G8598" s="76" t="s">
        <v>752</v>
      </c>
      <c r="H8598" s="76"/>
      <c r="I8598" s="76" t="s">
        <v>751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285</v>
      </c>
      <c r="F8599" s="77">
        <v>42185</v>
      </c>
      <c r="G8599" s="76" t="s">
        <v>443</v>
      </c>
      <c r="H8599" s="76"/>
      <c r="I8599" s="76" t="s">
        <v>442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285</v>
      </c>
      <c r="F8600" s="77">
        <v>42247</v>
      </c>
      <c r="G8600" s="76" t="s">
        <v>440</v>
      </c>
      <c r="H8600" s="76"/>
      <c r="I8600" s="76" t="s">
        <v>439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285</v>
      </c>
      <c r="F8601" s="77">
        <v>42277</v>
      </c>
      <c r="G8601" s="76" t="s">
        <v>438</v>
      </c>
      <c r="H8601" s="76"/>
      <c r="I8601" s="76" t="s">
        <v>437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276</v>
      </c>
      <c r="F8602" s="77">
        <v>42317</v>
      </c>
      <c r="G8602" s="76"/>
      <c r="H8602" s="76" t="s">
        <v>564</v>
      </c>
      <c r="I8602" s="76" t="s">
        <v>858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285</v>
      </c>
      <c r="F8603" s="77">
        <v>42338</v>
      </c>
      <c r="G8603" s="76" t="s">
        <v>434</v>
      </c>
      <c r="H8603" s="76"/>
      <c r="I8603" s="76" t="s">
        <v>433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285</v>
      </c>
      <c r="F8604" s="77">
        <v>42369</v>
      </c>
      <c r="G8604" s="76" t="s">
        <v>432</v>
      </c>
      <c r="H8604" s="76"/>
      <c r="I8604" s="76" t="s">
        <v>431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637</v>
      </c>
      <c r="F8605" s="77">
        <v>42408</v>
      </c>
      <c r="G8605" s="76"/>
      <c r="H8605" s="76" t="s">
        <v>844</v>
      </c>
      <c r="I8605" s="76" t="s">
        <v>857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637</v>
      </c>
      <c r="F8606" s="77">
        <v>42408</v>
      </c>
      <c r="G8606" s="76"/>
      <c r="H8606" s="76"/>
      <c r="I8606" s="76" t="s">
        <v>681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285</v>
      </c>
      <c r="F8607" s="77">
        <v>42551</v>
      </c>
      <c r="G8607" s="76" t="s">
        <v>418</v>
      </c>
      <c r="H8607" s="76"/>
      <c r="I8607" s="76" t="s">
        <v>417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285</v>
      </c>
      <c r="F8608" s="77">
        <v>42582</v>
      </c>
      <c r="G8608" s="76" t="s">
        <v>415</v>
      </c>
      <c r="H8608" s="76"/>
      <c r="I8608" s="76" t="s">
        <v>414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285</v>
      </c>
      <c r="F8609" s="77">
        <v>42643</v>
      </c>
      <c r="G8609" s="76" t="s">
        <v>409</v>
      </c>
      <c r="H8609" s="76"/>
      <c r="I8609" s="76" t="s">
        <v>408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285</v>
      </c>
      <c r="F8610" s="77">
        <v>42675</v>
      </c>
      <c r="G8610" s="76" t="s">
        <v>406</v>
      </c>
      <c r="H8610" s="76"/>
      <c r="I8610" s="76" t="s">
        <v>405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285</v>
      </c>
      <c r="F8611" s="77">
        <v>42704</v>
      </c>
      <c r="G8611" s="76" t="s">
        <v>807</v>
      </c>
      <c r="H8611" s="76"/>
      <c r="I8611" s="76" t="s">
        <v>806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285</v>
      </c>
      <c r="F8612" s="77">
        <v>42766</v>
      </c>
      <c r="G8612" s="76" t="s">
        <v>398</v>
      </c>
      <c r="H8612" s="76"/>
      <c r="I8612" s="76" t="s">
        <v>397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285</v>
      </c>
      <c r="F8613" s="77">
        <v>42767</v>
      </c>
      <c r="G8613" s="76" t="s">
        <v>284</v>
      </c>
      <c r="H8613" s="76"/>
      <c r="I8613" s="76" t="s">
        <v>283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285</v>
      </c>
      <c r="F8614" s="77">
        <v>42775</v>
      </c>
      <c r="G8614" s="76" t="s">
        <v>856</v>
      </c>
      <c r="H8614" s="76" t="s">
        <v>844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285</v>
      </c>
      <c r="F8615" s="77">
        <v>42825</v>
      </c>
      <c r="G8615" s="76" t="s">
        <v>391</v>
      </c>
      <c r="H8615" s="76"/>
      <c r="I8615" s="76" t="s">
        <v>390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285</v>
      </c>
      <c r="F8616" s="77">
        <v>42855</v>
      </c>
      <c r="G8616" s="76" t="s">
        <v>388</v>
      </c>
      <c r="H8616" s="76"/>
      <c r="I8616" s="76" t="s">
        <v>387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285</v>
      </c>
      <c r="F8617" s="77">
        <v>42886</v>
      </c>
      <c r="G8617" s="76" t="s">
        <v>680</v>
      </c>
      <c r="H8617" s="76"/>
      <c r="I8617" s="76" t="s">
        <v>679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276</v>
      </c>
      <c r="F8618" s="77">
        <v>43028</v>
      </c>
      <c r="G8618" s="76" t="s">
        <v>854</v>
      </c>
      <c r="H8618" s="76" t="s">
        <v>851</v>
      </c>
      <c r="I8618" s="76" t="s">
        <v>855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276</v>
      </c>
      <c r="F8619" s="77">
        <v>43028</v>
      </c>
      <c r="G8619" s="76" t="s">
        <v>854</v>
      </c>
      <c r="H8619" s="76" t="s">
        <v>851</v>
      </c>
      <c r="I8619" s="76" t="s">
        <v>320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276</v>
      </c>
      <c r="F8620" s="77">
        <v>43040</v>
      </c>
      <c r="G8620" s="76" t="s">
        <v>852</v>
      </c>
      <c r="H8620" s="76" t="s">
        <v>851</v>
      </c>
      <c r="I8620" s="76" t="s">
        <v>853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276</v>
      </c>
      <c r="F8621" s="77">
        <v>43040</v>
      </c>
      <c r="G8621" s="76" t="s">
        <v>852</v>
      </c>
      <c r="H8621" s="76" t="s">
        <v>851</v>
      </c>
      <c r="I8621" s="76" t="s">
        <v>850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285</v>
      </c>
      <c r="F8622" s="77">
        <v>43133</v>
      </c>
      <c r="G8622" s="76" t="s">
        <v>849</v>
      </c>
      <c r="H8622" s="76"/>
      <c r="I8622" s="76" t="s">
        <v>848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285</v>
      </c>
      <c r="F8623" s="77">
        <v>43281</v>
      </c>
      <c r="G8623" s="76" t="s">
        <v>720</v>
      </c>
      <c r="H8623" s="76"/>
      <c r="I8623" s="76" t="s">
        <v>719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276</v>
      </c>
      <c r="F8624" s="77">
        <v>43350</v>
      </c>
      <c r="G8624" s="76" t="s">
        <v>847</v>
      </c>
      <c r="H8624" s="76" t="s">
        <v>846</v>
      </c>
      <c r="I8624" s="76" t="s">
        <v>845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337</v>
      </c>
      <c r="F8625" s="77">
        <v>43544</v>
      </c>
      <c r="G8625" s="76" t="s">
        <v>557</v>
      </c>
      <c r="H8625" s="76" t="s">
        <v>844</v>
      </c>
      <c r="I8625" s="76" t="s">
        <v>843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276</v>
      </c>
      <c r="F8626" s="77">
        <v>43791</v>
      </c>
      <c r="G8626" s="76" t="s">
        <v>842</v>
      </c>
      <c r="H8626" s="76" t="s">
        <v>268</v>
      </c>
      <c r="I8626" s="76" t="s">
        <v>841</v>
      </c>
      <c r="J8626" s="78">
        <v>-429.88</v>
      </c>
    </row>
    <row r="8627" spans="1:10" x14ac:dyDescent="0.25">
      <c r="A8627" s="76"/>
      <c r="B8627" s="76"/>
      <c r="C8627" s="76" t="s">
        <v>840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839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285</v>
      </c>
      <c r="F8629" s="77">
        <v>40574</v>
      </c>
      <c r="G8629" s="76" t="s">
        <v>539</v>
      </c>
      <c r="H8629" s="76"/>
      <c r="I8629" s="76" t="s">
        <v>538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285</v>
      </c>
      <c r="F8630" s="77">
        <v>40574</v>
      </c>
      <c r="G8630" s="76" t="s">
        <v>537</v>
      </c>
      <c r="H8630" s="76"/>
      <c r="I8630" s="76" t="s">
        <v>536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285</v>
      </c>
      <c r="F8631" s="77">
        <v>40602</v>
      </c>
      <c r="G8631" s="76" t="s">
        <v>838</v>
      </c>
      <c r="H8631" s="76"/>
      <c r="I8631" s="76" t="s">
        <v>837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285</v>
      </c>
      <c r="F8632" s="77">
        <v>40663</v>
      </c>
      <c r="G8632" s="76" t="s">
        <v>836</v>
      </c>
      <c r="H8632" s="76"/>
      <c r="I8632" s="76" t="s">
        <v>835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285</v>
      </c>
      <c r="F8633" s="77">
        <v>40877</v>
      </c>
      <c r="G8633" s="76" t="s">
        <v>289</v>
      </c>
      <c r="H8633" s="76"/>
      <c r="I8633" s="76" t="s">
        <v>288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285</v>
      </c>
      <c r="F8634" s="77">
        <v>40939</v>
      </c>
      <c r="G8634" s="76" t="s">
        <v>525</v>
      </c>
      <c r="H8634" s="76"/>
      <c r="I8634" s="76" t="s">
        <v>524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285</v>
      </c>
      <c r="F8635" s="77">
        <v>40968</v>
      </c>
      <c r="G8635" s="76" t="s">
        <v>523</v>
      </c>
      <c r="H8635" s="76"/>
      <c r="I8635" s="76" t="s">
        <v>522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285</v>
      </c>
      <c r="F8636" s="77">
        <v>41029</v>
      </c>
      <c r="G8636" s="76" t="s">
        <v>519</v>
      </c>
      <c r="H8636" s="76"/>
      <c r="I8636" s="76" t="s">
        <v>518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285</v>
      </c>
      <c r="F8637" s="77">
        <v>41121</v>
      </c>
      <c r="G8637" s="76" t="s">
        <v>513</v>
      </c>
      <c r="H8637" s="76"/>
      <c r="I8637" s="76" t="s">
        <v>512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285</v>
      </c>
      <c r="F8638" s="77">
        <v>41213</v>
      </c>
      <c r="G8638" s="76" t="s">
        <v>507</v>
      </c>
      <c r="H8638" s="76"/>
      <c r="I8638" s="76" t="s">
        <v>506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285</v>
      </c>
      <c r="F8639" s="77">
        <v>41243</v>
      </c>
      <c r="G8639" s="76" t="s">
        <v>505</v>
      </c>
      <c r="H8639" s="76"/>
      <c r="I8639" s="76" t="s">
        <v>504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285</v>
      </c>
      <c r="F8640" s="77">
        <v>41333</v>
      </c>
      <c r="G8640" s="76" t="s">
        <v>499</v>
      </c>
      <c r="H8640" s="76"/>
      <c r="I8640" s="76" t="s">
        <v>498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285</v>
      </c>
      <c r="F8641" s="77">
        <v>41364</v>
      </c>
      <c r="G8641" s="76" t="s">
        <v>497</v>
      </c>
      <c r="H8641" s="76"/>
      <c r="I8641" s="76" t="s">
        <v>496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285</v>
      </c>
      <c r="F8642" s="77">
        <v>41394</v>
      </c>
      <c r="G8642" s="76" t="s">
        <v>495</v>
      </c>
      <c r="H8642" s="76"/>
      <c r="I8642" s="76" t="s">
        <v>494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285</v>
      </c>
      <c r="F8643" s="77">
        <v>41547</v>
      </c>
      <c r="G8643" s="76" t="s">
        <v>487</v>
      </c>
      <c r="H8643" s="76"/>
      <c r="I8643" s="76" t="s">
        <v>486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285</v>
      </c>
      <c r="F8644" s="77">
        <v>41608</v>
      </c>
      <c r="G8644" s="76" t="s">
        <v>817</v>
      </c>
      <c r="H8644" s="76"/>
      <c r="I8644" s="76" t="s">
        <v>816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285</v>
      </c>
      <c r="F8645" s="77">
        <v>41670</v>
      </c>
      <c r="G8645" s="76" t="s">
        <v>587</v>
      </c>
      <c r="H8645" s="76"/>
      <c r="I8645" s="76" t="s">
        <v>586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285</v>
      </c>
      <c r="F8646" s="77">
        <v>41729</v>
      </c>
      <c r="G8646" s="76" t="s">
        <v>473</v>
      </c>
      <c r="H8646" s="76"/>
      <c r="I8646" s="76" t="s">
        <v>472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285</v>
      </c>
      <c r="F8647" s="77">
        <v>41759</v>
      </c>
      <c r="G8647" s="76" t="s">
        <v>471</v>
      </c>
      <c r="H8647" s="76"/>
      <c r="I8647" s="76" t="s">
        <v>470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285</v>
      </c>
      <c r="F8648" s="77">
        <v>41851</v>
      </c>
      <c r="G8648" s="76" t="s">
        <v>469</v>
      </c>
      <c r="H8648" s="76"/>
      <c r="I8648" s="76" t="s">
        <v>468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285</v>
      </c>
      <c r="F8649" s="77">
        <v>41912</v>
      </c>
      <c r="G8649" s="76" t="s">
        <v>287</v>
      </c>
      <c r="H8649" s="76"/>
      <c r="I8649" s="76" t="s">
        <v>286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285</v>
      </c>
      <c r="F8650" s="77">
        <v>42124</v>
      </c>
      <c r="G8650" s="76" t="s">
        <v>448</v>
      </c>
      <c r="H8650" s="76"/>
      <c r="I8650" s="76" t="s">
        <v>447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285</v>
      </c>
      <c r="F8651" s="77">
        <v>42155</v>
      </c>
      <c r="G8651" s="76" t="s">
        <v>752</v>
      </c>
      <c r="H8651" s="76"/>
      <c r="I8651" s="76" t="s">
        <v>751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285</v>
      </c>
      <c r="F8652" s="77">
        <v>42277</v>
      </c>
      <c r="G8652" s="76" t="s">
        <v>438</v>
      </c>
      <c r="H8652" s="76"/>
      <c r="I8652" s="76" t="s">
        <v>437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285</v>
      </c>
      <c r="F8653" s="77">
        <v>42613</v>
      </c>
      <c r="G8653" s="76" t="s">
        <v>413</v>
      </c>
      <c r="H8653" s="76"/>
      <c r="I8653" s="76" t="s">
        <v>412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285</v>
      </c>
      <c r="F8654" s="77">
        <v>42643</v>
      </c>
      <c r="G8654" s="76" t="s">
        <v>409</v>
      </c>
      <c r="H8654" s="76"/>
      <c r="I8654" s="76" t="s">
        <v>408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285</v>
      </c>
      <c r="F8655" s="77">
        <v>42766</v>
      </c>
      <c r="G8655" s="76" t="s">
        <v>398</v>
      </c>
      <c r="H8655" s="76"/>
      <c r="I8655" s="76" t="s">
        <v>397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285</v>
      </c>
      <c r="F8656" s="77">
        <v>42855</v>
      </c>
      <c r="G8656" s="76" t="s">
        <v>388</v>
      </c>
      <c r="H8656" s="76"/>
      <c r="I8656" s="76" t="s">
        <v>387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285</v>
      </c>
      <c r="F8657" s="77">
        <v>42886</v>
      </c>
      <c r="G8657" s="76" t="s">
        <v>680</v>
      </c>
      <c r="H8657" s="76"/>
      <c r="I8657" s="76" t="s">
        <v>679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276</v>
      </c>
      <c r="F8658" s="77">
        <v>44196</v>
      </c>
      <c r="G8658" s="76" t="s">
        <v>834</v>
      </c>
      <c r="H8658" s="76" t="s">
        <v>262</v>
      </c>
      <c r="I8658" s="76" t="s">
        <v>833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637</v>
      </c>
      <c r="F8659" s="77">
        <v>44227</v>
      </c>
      <c r="G8659" s="76"/>
      <c r="H8659" s="76"/>
      <c r="I8659" s="76" t="s">
        <v>832</v>
      </c>
      <c r="J8659" s="78">
        <v>10</v>
      </c>
    </row>
    <row r="8660" spans="1:10" x14ac:dyDescent="0.25">
      <c r="A8660" s="76"/>
      <c r="B8660" s="76"/>
      <c r="C8660" s="76" t="s">
        <v>831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830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285</v>
      </c>
      <c r="F8662" s="77">
        <v>42613</v>
      </c>
      <c r="G8662" s="76" t="s">
        <v>413</v>
      </c>
      <c r="H8662" s="76"/>
      <c r="I8662" s="76" t="s">
        <v>412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285</v>
      </c>
      <c r="F8663" s="77">
        <v>42809</v>
      </c>
      <c r="G8663" s="76" t="s">
        <v>557</v>
      </c>
      <c r="H8663" s="76"/>
      <c r="I8663" s="76" t="s">
        <v>556</v>
      </c>
      <c r="J8663" s="78">
        <v>-8</v>
      </c>
    </row>
    <row r="8664" spans="1:10" x14ac:dyDescent="0.25">
      <c r="A8664" s="76"/>
      <c r="B8664" s="76"/>
      <c r="C8664" s="76" t="s">
        <v>829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828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285</v>
      </c>
      <c r="F8666" s="77">
        <v>40724</v>
      </c>
      <c r="G8666" s="76" t="s">
        <v>533</v>
      </c>
      <c r="H8666" s="76"/>
      <c r="I8666" s="76" t="s">
        <v>532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285</v>
      </c>
      <c r="F8667" s="77">
        <v>40908</v>
      </c>
      <c r="G8667" s="76" t="s">
        <v>527</v>
      </c>
      <c r="H8667" s="76"/>
      <c r="I8667" s="76" t="s">
        <v>526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285</v>
      </c>
      <c r="F8668" s="77">
        <v>40999</v>
      </c>
      <c r="G8668" s="76" t="s">
        <v>521</v>
      </c>
      <c r="H8668" s="76"/>
      <c r="I8668" s="76" t="s">
        <v>520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285</v>
      </c>
      <c r="F8669" s="77">
        <v>41029</v>
      </c>
      <c r="G8669" s="76" t="s">
        <v>519</v>
      </c>
      <c r="H8669" s="76"/>
      <c r="I8669" s="76" t="s">
        <v>518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285</v>
      </c>
      <c r="F8670" s="77">
        <v>41121</v>
      </c>
      <c r="G8670" s="76" t="s">
        <v>513</v>
      </c>
      <c r="H8670" s="76"/>
      <c r="I8670" s="76" t="s">
        <v>512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285</v>
      </c>
      <c r="F8671" s="77">
        <v>41243</v>
      </c>
      <c r="G8671" s="76" t="s">
        <v>827</v>
      </c>
      <c r="H8671" s="76"/>
      <c r="I8671" s="76" t="s">
        <v>826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285</v>
      </c>
      <c r="F8672" s="77">
        <v>41305</v>
      </c>
      <c r="G8672" s="76" t="s">
        <v>501</v>
      </c>
      <c r="H8672" s="76"/>
      <c r="I8672" s="76" t="s">
        <v>500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285</v>
      </c>
      <c r="F8673" s="77">
        <v>41364</v>
      </c>
      <c r="G8673" s="76" t="s">
        <v>497</v>
      </c>
      <c r="H8673" s="76"/>
      <c r="I8673" s="76" t="s">
        <v>496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285</v>
      </c>
      <c r="F8674" s="77">
        <v>41455</v>
      </c>
      <c r="G8674" s="76" t="s">
        <v>491</v>
      </c>
      <c r="H8674" s="76"/>
      <c r="I8674" s="76" t="s">
        <v>490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285</v>
      </c>
      <c r="F8675" s="77">
        <v>41517</v>
      </c>
      <c r="G8675" s="76" t="s">
        <v>489</v>
      </c>
      <c r="H8675" s="76"/>
      <c r="I8675" s="76" t="s">
        <v>488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285</v>
      </c>
      <c r="F8676" s="77">
        <v>41517</v>
      </c>
      <c r="G8676" s="76" t="s">
        <v>825</v>
      </c>
      <c r="H8676" s="76"/>
      <c r="I8676" s="76" t="s">
        <v>824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285</v>
      </c>
      <c r="F8677" s="77">
        <v>41547</v>
      </c>
      <c r="G8677" s="76" t="s">
        <v>823</v>
      </c>
      <c r="H8677" s="76"/>
      <c r="I8677" s="76" t="s">
        <v>822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285</v>
      </c>
      <c r="F8678" s="77">
        <v>41578</v>
      </c>
      <c r="G8678" s="76" t="s">
        <v>821</v>
      </c>
      <c r="H8678" s="76"/>
      <c r="I8678" s="76" t="s">
        <v>820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285</v>
      </c>
      <c r="F8679" s="77">
        <v>41608</v>
      </c>
      <c r="G8679" s="76" t="s">
        <v>819</v>
      </c>
      <c r="H8679" s="76"/>
      <c r="I8679" s="76" t="s">
        <v>818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285</v>
      </c>
      <c r="F8680" s="77">
        <v>41608</v>
      </c>
      <c r="G8680" s="76" t="s">
        <v>817</v>
      </c>
      <c r="H8680" s="76"/>
      <c r="I8680" s="76" t="s">
        <v>816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285</v>
      </c>
      <c r="F8681" s="77">
        <v>41670</v>
      </c>
      <c r="G8681" s="76" t="s">
        <v>587</v>
      </c>
      <c r="H8681" s="76"/>
      <c r="I8681" s="76" t="s">
        <v>586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285</v>
      </c>
      <c r="F8682" s="77">
        <v>41698</v>
      </c>
      <c r="G8682" s="76" t="s">
        <v>477</v>
      </c>
      <c r="H8682" s="76"/>
      <c r="I8682" s="76" t="s">
        <v>476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285</v>
      </c>
      <c r="F8683" s="77">
        <v>41729</v>
      </c>
      <c r="G8683" s="76" t="s">
        <v>473</v>
      </c>
      <c r="H8683" s="76"/>
      <c r="I8683" s="76" t="s">
        <v>472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285</v>
      </c>
      <c r="F8684" s="77">
        <v>41912</v>
      </c>
      <c r="G8684" s="76" t="s">
        <v>287</v>
      </c>
      <c r="H8684" s="76"/>
      <c r="I8684" s="76" t="s">
        <v>286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285</v>
      </c>
      <c r="F8685" s="77">
        <v>41953</v>
      </c>
      <c r="G8685" s="76" t="s">
        <v>815</v>
      </c>
      <c r="H8685" s="76"/>
      <c r="I8685" s="76" t="s">
        <v>814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285</v>
      </c>
      <c r="F8686" s="77">
        <v>42035</v>
      </c>
      <c r="G8686" s="76" t="s">
        <v>754</v>
      </c>
      <c r="H8686" s="76"/>
      <c r="I8686" s="76" t="s">
        <v>753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285</v>
      </c>
      <c r="F8687" s="77">
        <v>42063</v>
      </c>
      <c r="G8687" s="76" t="s">
        <v>457</v>
      </c>
      <c r="H8687" s="76"/>
      <c r="I8687" s="76" t="s">
        <v>456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285</v>
      </c>
      <c r="F8688" s="77">
        <v>42124</v>
      </c>
      <c r="G8688" s="76" t="s">
        <v>448</v>
      </c>
      <c r="H8688" s="76"/>
      <c r="I8688" s="76" t="s">
        <v>447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285</v>
      </c>
      <c r="F8689" s="77">
        <v>42308</v>
      </c>
      <c r="G8689" s="76" t="s">
        <v>436</v>
      </c>
      <c r="H8689" s="76"/>
      <c r="I8689" s="76" t="s">
        <v>435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285</v>
      </c>
      <c r="F8690" s="77">
        <v>42338</v>
      </c>
      <c r="G8690" s="76" t="s">
        <v>434</v>
      </c>
      <c r="H8690" s="76"/>
      <c r="I8690" s="76" t="s">
        <v>433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296</v>
      </c>
      <c r="F8691" s="77">
        <v>42422</v>
      </c>
      <c r="G8691" s="76"/>
      <c r="H8691" s="76" t="s">
        <v>813</v>
      </c>
      <c r="I8691" s="76" t="s">
        <v>812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296</v>
      </c>
      <c r="F8692" s="77">
        <v>42429</v>
      </c>
      <c r="G8692" s="76"/>
      <c r="H8692" s="76" t="s">
        <v>811</v>
      </c>
      <c r="I8692" s="76" t="s">
        <v>810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296</v>
      </c>
      <c r="F8693" s="77">
        <v>42450</v>
      </c>
      <c r="G8693" s="76"/>
      <c r="H8693" s="76" t="s">
        <v>809</v>
      </c>
      <c r="I8693" s="76" t="s">
        <v>808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285</v>
      </c>
      <c r="F8694" s="77">
        <v>42460</v>
      </c>
      <c r="G8694" s="76" t="s">
        <v>426</v>
      </c>
      <c r="H8694" s="76"/>
      <c r="I8694" s="76" t="s">
        <v>425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285</v>
      </c>
      <c r="F8695" s="77">
        <v>42551</v>
      </c>
      <c r="G8695" s="76" t="s">
        <v>418</v>
      </c>
      <c r="H8695" s="76"/>
      <c r="I8695" s="76" t="s">
        <v>417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285</v>
      </c>
      <c r="F8696" s="77">
        <v>42613</v>
      </c>
      <c r="G8696" s="76" t="s">
        <v>413</v>
      </c>
      <c r="H8696" s="76"/>
      <c r="I8696" s="76" t="s">
        <v>412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285</v>
      </c>
      <c r="F8697" s="77">
        <v>42643</v>
      </c>
      <c r="G8697" s="76" t="s">
        <v>409</v>
      </c>
      <c r="H8697" s="76"/>
      <c r="I8697" s="76" t="s">
        <v>408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637</v>
      </c>
      <c r="F8698" s="77">
        <v>42656</v>
      </c>
      <c r="G8698" s="76"/>
      <c r="H8698" s="76" t="s">
        <v>683</v>
      </c>
      <c r="I8698" s="76" t="s">
        <v>682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637</v>
      </c>
      <c r="F8699" s="77">
        <v>42656</v>
      </c>
      <c r="G8699" s="76"/>
      <c r="H8699" s="76"/>
      <c r="I8699" s="76" t="s">
        <v>681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285</v>
      </c>
      <c r="F8700" s="77">
        <v>42704</v>
      </c>
      <c r="G8700" s="76" t="s">
        <v>807</v>
      </c>
      <c r="H8700" s="76"/>
      <c r="I8700" s="76" t="s">
        <v>806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285</v>
      </c>
      <c r="F8701" s="77">
        <v>42735</v>
      </c>
      <c r="G8701" s="76" t="s">
        <v>402</v>
      </c>
      <c r="H8701" s="76"/>
      <c r="I8701" s="76" t="s">
        <v>401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285</v>
      </c>
      <c r="F8702" s="77">
        <v>42794</v>
      </c>
      <c r="G8702" s="76" t="s">
        <v>395</v>
      </c>
      <c r="H8702" s="76"/>
      <c r="I8702" s="76" t="s">
        <v>394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285</v>
      </c>
      <c r="F8703" s="77">
        <v>42825</v>
      </c>
      <c r="G8703" s="76" t="s">
        <v>391</v>
      </c>
      <c r="H8703" s="76"/>
      <c r="I8703" s="76" t="s">
        <v>390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276</v>
      </c>
      <c r="F8704" s="77">
        <v>43173</v>
      </c>
      <c r="G8704" s="76" t="s">
        <v>805</v>
      </c>
      <c r="H8704" s="76" t="s">
        <v>773</v>
      </c>
      <c r="I8704" s="76" t="s">
        <v>804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285</v>
      </c>
      <c r="F8705" s="77">
        <v>43187</v>
      </c>
      <c r="G8705" s="76" t="s">
        <v>803</v>
      </c>
      <c r="H8705" s="76"/>
      <c r="I8705" s="76" t="s">
        <v>802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285</v>
      </c>
      <c r="F8706" s="77">
        <v>43373</v>
      </c>
      <c r="G8706" s="76" t="s">
        <v>801</v>
      </c>
      <c r="H8706" s="76"/>
      <c r="I8706" s="76" t="s">
        <v>800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276</v>
      </c>
      <c r="F8707" s="77">
        <v>43374</v>
      </c>
      <c r="G8707" s="76" t="s">
        <v>799</v>
      </c>
      <c r="H8707" s="76" t="s">
        <v>773</v>
      </c>
      <c r="I8707" s="76" t="s">
        <v>798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276</v>
      </c>
      <c r="F8708" s="77">
        <v>43374</v>
      </c>
      <c r="G8708" s="76" t="s">
        <v>797</v>
      </c>
      <c r="H8708" s="76" t="s">
        <v>780</v>
      </c>
      <c r="I8708" s="76" t="s">
        <v>796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276</v>
      </c>
      <c r="F8709" s="77">
        <v>43374</v>
      </c>
      <c r="G8709" s="76" t="s">
        <v>795</v>
      </c>
      <c r="H8709" s="76" t="s">
        <v>780</v>
      </c>
      <c r="I8709" s="76" t="s">
        <v>794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276</v>
      </c>
      <c r="F8710" s="77">
        <v>43435</v>
      </c>
      <c r="G8710" s="76" t="s">
        <v>793</v>
      </c>
      <c r="H8710" s="76" t="s">
        <v>773</v>
      </c>
      <c r="I8710" s="76" t="s">
        <v>792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276</v>
      </c>
      <c r="F8711" s="77">
        <v>43451</v>
      </c>
      <c r="G8711" s="76" t="s">
        <v>328</v>
      </c>
      <c r="H8711" s="76" t="s">
        <v>323</v>
      </c>
      <c r="I8711" s="76" t="s">
        <v>791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276</v>
      </c>
      <c r="F8712" s="77">
        <v>43455</v>
      </c>
      <c r="G8712" s="76" t="s">
        <v>326</v>
      </c>
      <c r="H8712" s="76" t="s">
        <v>323</v>
      </c>
      <c r="I8712" s="76" t="s">
        <v>778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276</v>
      </c>
      <c r="F8713" s="77">
        <v>43465</v>
      </c>
      <c r="G8713" s="76" t="s">
        <v>790</v>
      </c>
      <c r="H8713" s="76" t="s">
        <v>785</v>
      </c>
      <c r="I8713" s="76" t="s">
        <v>789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276</v>
      </c>
      <c r="F8714" s="77">
        <v>43474</v>
      </c>
      <c r="G8714" s="76" t="s">
        <v>788</v>
      </c>
      <c r="H8714" s="76" t="s">
        <v>785</v>
      </c>
      <c r="I8714" s="76" t="s">
        <v>787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276</v>
      </c>
      <c r="F8715" s="77">
        <v>43482</v>
      </c>
      <c r="G8715" s="76" t="s">
        <v>786</v>
      </c>
      <c r="H8715" s="76" t="s">
        <v>785</v>
      </c>
      <c r="I8715" s="76" t="s">
        <v>784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285</v>
      </c>
      <c r="F8716" s="77">
        <v>43500</v>
      </c>
      <c r="G8716" s="76" t="s">
        <v>783</v>
      </c>
      <c r="H8716" s="76"/>
      <c r="I8716" s="76" t="s">
        <v>782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276</v>
      </c>
      <c r="F8717" s="77">
        <v>43641</v>
      </c>
      <c r="G8717" s="76" t="s">
        <v>781</v>
      </c>
      <c r="H8717" s="76" t="s">
        <v>780</v>
      </c>
      <c r="I8717" s="76" t="s">
        <v>779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276</v>
      </c>
      <c r="F8718" s="77">
        <v>43677</v>
      </c>
      <c r="G8718" s="76" t="s">
        <v>325</v>
      </c>
      <c r="H8718" s="76" t="s">
        <v>323</v>
      </c>
      <c r="I8718" s="76" t="s">
        <v>778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285</v>
      </c>
      <c r="F8719" s="77">
        <v>43769</v>
      </c>
      <c r="G8719" s="76" t="s">
        <v>342</v>
      </c>
      <c r="H8719" s="76"/>
      <c r="I8719" s="76" t="s">
        <v>777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276</v>
      </c>
      <c r="F8720" s="77">
        <v>43771</v>
      </c>
      <c r="G8720" s="76" t="s">
        <v>776</v>
      </c>
      <c r="H8720" s="76" t="s">
        <v>773</v>
      </c>
      <c r="I8720" s="76" t="s">
        <v>775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276</v>
      </c>
      <c r="F8721" s="77">
        <v>43831</v>
      </c>
      <c r="G8721" s="76" t="s">
        <v>774</v>
      </c>
      <c r="H8721" s="76" t="s">
        <v>773</v>
      </c>
      <c r="I8721" s="76" t="s">
        <v>772</v>
      </c>
      <c r="J8721" s="78">
        <v>-1307.8699999999999</v>
      </c>
    </row>
    <row r="8722" spans="1:10" x14ac:dyDescent="0.25">
      <c r="A8722" s="76"/>
      <c r="B8722" s="76"/>
      <c r="C8722" s="76" t="s">
        <v>771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770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285</v>
      </c>
      <c r="F8724" s="77">
        <v>40724</v>
      </c>
      <c r="G8724" s="76" t="s">
        <v>533</v>
      </c>
      <c r="H8724" s="76"/>
      <c r="I8724" s="76" t="s">
        <v>532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285</v>
      </c>
      <c r="F8725" s="77">
        <v>41060</v>
      </c>
      <c r="G8725" s="76" t="s">
        <v>515</v>
      </c>
      <c r="H8725" s="76"/>
      <c r="I8725" s="76" t="s">
        <v>514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285</v>
      </c>
      <c r="F8726" s="77">
        <v>41121</v>
      </c>
      <c r="G8726" s="76" t="s">
        <v>513</v>
      </c>
      <c r="H8726" s="76"/>
      <c r="I8726" s="76" t="s">
        <v>512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285</v>
      </c>
      <c r="F8727" s="77">
        <v>41394</v>
      </c>
      <c r="G8727" s="76" t="s">
        <v>495</v>
      </c>
      <c r="H8727" s="76"/>
      <c r="I8727" s="76" t="s">
        <v>494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285</v>
      </c>
      <c r="F8728" s="77">
        <v>41517</v>
      </c>
      <c r="G8728" s="76" t="s">
        <v>489</v>
      </c>
      <c r="H8728" s="76"/>
      <c r="I8728" s="76" t="s">
        <v>488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285</v>
      </c>
      <c r="F8729" s="77">
        <v>41547</v>
      </c>
      <c r="G8729" s="76" t="s">
        <v>487</v>
      </c>
      <c r="H8729" s="76"/>
      <c r="I8729" s="76" t="s">
        <v>486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285</v>
      </c>
      <c r="F8730" s="77">
        <v>41759</v>
      </c>
      <c r="G8730" s="76" t="s">
        <v>471</v>
      </c>
      <c r="H8730" s="76"/>
      <c r="I8730" s="76" t="s">
        <v>470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285</v>
      </c>
      <c r="F8731" s="77">
        <v>41820</v>
      </c>
      <c r="G8731" s="76" t="s">
        <v>769</v>
      </c>
      <c r="H8731" s="76"/>
      <c r="I8731" s="76" t="s">
        <v>768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285</v>
      </c>
      <c r="F8732" s="77">
        <v>41943</v>
      </c>
      <c r="G8732" s="76" t="s">
        <v>465</v>
      </c>
      <c r="H8732" s="76"/>
      <c r="I8732" s="76" t="s">
        <v>464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285</v>
      </c>
      <c r="F8733" s="77">
        <v>42004</v>
      </c>
      <c r="G8733" s="76" t="s">
        <v>460</v>
      </c>
      <c r="H8733" s="76"/>
      <c r="I8733" s="76" t="s">
        <v>459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285</v>
      </c>
      <c r="F8734" s="77">
        <v>42094</v>
      </c>
      <c r="G8734" s="76" t="s">
        <v>452</v>
      </c>
      <c r="H8734" s="76"/>
      <c r="I8734" s="76" t="s">
        <v>451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285</v>
      </c>
      <c r="F8735" s="77">
        <v>42124</v>
      </c>
      <c r="G8735" s="76" t="s">
        <v>448</v>
      </c>
      <c r="H8735" s="76"/>
      <c r="I8735" s="76" t="s">
        <v>447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285</v>
      </c>
      <c r="F8736" s="77">
        <v>42155</v>
      </c>
      <c r="G8736" s="76" t="s">
        <v>752</v>
      </c>
      <c r="H8736" s="76"/>
      <c r="I8736" s="76" t="s">
        <v>751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285</v>
      </c>
      <c r="F8737" s="77">
        <v>42247</v>
      </c>
      <c r="G8737" s="76" t="s">
        <v>440</v>
      </c>
      <c r="H8737" s="76"/>
      <c r="I8737" s="76" t="s">
        <v>439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285</v>
      </c>
      <c r="F8738" s="77">
        <v>42277</v>
      </c>
      <c r="G8738" s="76" t="s">
        <v>438</v>
      </c>
      <c r="H8738" s="76"/>
      <c r="I8738" s="76" t="s">
        <v>437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285</v>
      </c>
      <c r="F8739" s="77">
        <v>42490</v>
      </c>
      <c r="G8739" s="76" t="s">
        <v>423</v>
      </c>
      <c r="H8739" s="76"/>
      <c r="I8739" s="76" t="s">
        <v>422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285</v>
      </c>
      <c r="F8740" s="77">
        <v>42521</v>
      </c>
      <c r="G8740" s="76" t="s">
        <v>420</v>
      </c>
      <c r="H8740" s="76"/>
      <c r="I8740" s="76" t="s">
        <v>419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285</v>
      </c>
      <c r="F8741" s="77">
        <v>42613</v>
      </c>
      <c r="G8741" s="76" t="s">
        <v>413</v>
      </c>
      <c r="H8741" s="76"/>
      <c r="I8741" s="76" t="s">
        <v>412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285</v>
      </c>
      <c r="F8742" s="77">
        <v>42643</v>
      </c>
      <c r="G8742" s="76" t="s">
        <v>409</v>
      </c>
      <c r="H8742" s="76"/>
      <c r="I8742" s="76" t="s">
        <v>408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285</v>
      </c>
      <c r="F8743" s="77">
        <v>42675</v>
      </c>
      <c r="G8743" s="76" t="s">
        <v>406</v>
      </c>
      <c r="H8743" s="76"/>
      <c r="I8743" s="76" t="s">
        <v>405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285</v>
      </c>
      <c r="F8744" s="77">
        <v>42766</v>
      </c>
      <c r="G8744" s="76" t="s">
        <v>398</v>
      </c>
      <c r="H8744" s="76"/>
      <c r="I8744" s="76" t="s">
        <v>397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285</v>
      </c>
      <c r="F8745" s="77">
        <v>42794</v>
      </c>
      <c r="G8745" s="76" t="s">
        <v>395</v>
      </c>
      <c r="H8745" s="76"/>
      <c r="I8745" s="76" t="s">
        <v>394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285</v>
      </c>
      <c r="F8746" s="77">
        <v>42886</v>
      </c>
      <c r="G8746" s="76" t="s">
        <v>680</v>
      </c>
      <c r="H8746" s="76"/>
      <c r="I8746" s="76" t="s">
        <v>679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337</v>
      </c>
      <c r="F8747" s="77">
        <v>43635</v>
      </c>
      <c r="G8747" s="76" t="s">
        <v>767</v>
      </c>
      <c r="H8747" s="76" t="s">
        <v>766</v>
      </c>
      <c r="I8747" s="76" t="s">
        <v>765</v>
      </c>
      <c r="J8747" s="78">
        <v>2000</v>
      </c>
    </row>
    <row r="8748" spans="1:10" x14ac:dyDescent="0.25">
      <c r="A8748" s="76"/>
      <c r="B8748" s="76"/>
      <c r="C8748" s="76" t="s">
        <v>764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763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285</v>
      </c>
      <c r="F8750" s="77">
        <v>42460</v>
      </c>
      <c r="G8750" s="76" t="s">
        <v>426</v>
      </c>
      <c r="H8750" s="76"/>
      <c r="I8750" s="76" t="s">
        <v>425</v>
      </c>
      <c r="J8750" s="78">
        <v>40</v>
      </c>
    </row>
    <row r="8751" spans="1:10" x14ac:dyDescent="0.25">
      <c r="A8751" s="76"/>
      <c r="B8751" s="76"/>
      <c r="C8751" s="76" t="s">
        <v>762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761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285</v>
      </c>
      <c r="F8753" s="77">
        <v>42370</v>
      </c>
      <c r="G8753" s="76" t="s">
        <v>568</v>
      </c>
      <c r="H8753" s="76"/>
      <c r="I8753" s="76" t="s">
        <v>567</v>
      </c>
      <c r="J8753" s="78">
        <v>0</v>
      </c>
    </row>
    <row r="8754" spans="1:10" x14ac:dyDescent="0.25">
      <c r="A8754" s="76"/>
      <c r="B8754" s="76"/>
      <c r="C8754" s="76" t="s">
        <v>760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759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285</v>
      </c>
      <c r="F8756" s="77">
        <v>40663</v>
      </c>
      <c r="G8756" s="76" t="s">
        <v>758</v>
      </c>
      <c r="H8756" s="76"/>
      <c r="I8756" s="76" t="s">
        <v>757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285</v>
      </c>
      <c r="F8757" s="77">
        <v>40908</v>
      </c>
      <c r="G8757" s="76" t="s">
        <v>527</v>
      </c>
      <c r="H8757" s="76"/>
      <c r="I8757" s="76" t="s">
        <v>526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285</v>
      </c>
      <c r="F8758" s="77">
        <v>41121</v>
      </c>
      <c r="G8758" s="76" t="s">
        <v>513</v>
      </c>
      <c r="H8758" s="76"/>
      <c r="I8758" s="76" t="s">
        <v>512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285</v>
      </c>
      <c r="F8759" s="77">
        <v>41274</v>
      </c>
      <c r="G8759" s="76" t="s">
        <v>503</v>
      </c>
      <c r="H8759" s="76"/>
      <c r="I8759" s="76" t="s">
        <v>502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285</v>
      </c>
      <c r="F8760" s="77">
        <v>41364</v>
      </c>
      <c r="G8760" s="76" t="s">
        <v>497</v>
      </c>
      <c r="H8760" s="76"/>
      <c r="I8760" s="76" t="s">
        <v>496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285</v>
      </c>
      <c r="F8761" s="77">
        <v>41394</v>
      </c>
      <c r="G8761" s="76" t="s">
        <v>495</v>
      </c>
      <c r="H8761" s="76"/>
      <c r="I8761" s="76" t="s">
        <v>494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285</v>
      </c>
      <c r="F8762" s="77">
        <v>41455</v>
      </c>
      <c r="G8762" s="76" t="s">
        <v>491</v>
      </c>
      <c r="H8762" s="76"/>
      <c r="I8762" s="76" t="s">
        <v>490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285</v>
      </c>
      <c r="F8763" s="77">
        <v>41486</v>
      </c>
      <c r="G8763" s="76" t="s">
        <v>591</v>
      </c>
      <c r="H8763" s="76"/>
      <c r="I8763" s="76" t="s">
        <v>590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285</v>
      </c>
      <c r="F8764" s="77">
        <v>41578</v>
      </c>
      <c r="G8764" s="76" t="s">
        <v>485</v>
      </c>
      <c r="H8764" s="76"/>
      <c r="I8764" s="76" t="s">
        <v>484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285</v>
      </c>
      <c r="F8765" s="77">
        <v>41639</v>
      </c>
      <c r="G8765" s="76" t="s">
        <v>756</v>
      </c>
      <c r="H8765" s="76"/>
      <c r="I8765" s="76" t="s">
        <v>755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285</v>
      </c>
      <c r="F8766" s="77">
        <v>41670</v>
      </c>
      <c r="G8766" s="76" t="s">
        <v>587</v>
      </c>
      <c r="H8766" s="76"/>
      <c r="I8766" s="76" t="s">
        <v>586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285</v>
      </c>
      <c r="F8767" s="77">
        <v>41698</v>
      </c>
      <c r="G8767" s="76" t="s">
        <v>477</v>
      </c>
      <c r="H8767" s="76"/>
      <c r="I8767" s="76" t="s">
        <v>476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285</v>
      </c>
      <c r="F8768" s="77">
        <v>41729</v>
      </c>
      <c r="G8768" s="76" t="s">
        <v>473</v>
      </c>
      <c r="H8768" s="76"/>
      <c r="I8768" s="76" t="s">
        <v>472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285</v>
      </c>
      <c r="F8769" s="77">
        <v>41851</v>
      </c>
      <c r="G8769" s="76" t="s">
        <v>469</v>
      </c>
      <c r="H8769" s="76"/>
      <c r="I8769" s="76" t="s">
        <v>468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285</v>
      </c>
      <c r="F8770" s="77">
        <v>41912</v>
      </c>
      <c r="G8770" s="76" t="s">
        <v>287</v>
      </c>
      <c r="H8770" s="76"/>
      <c r="I8770" s="76" t="s">
        <v>286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285</v>
      </c>
      <c r="F8771" s="77">
        <v>42004</v>
      </c>
      <c r="G8771" s="76" t="s">
        <v>460</v>
      </c>
      <c r="H8771" s="76"/>
      <c r="I8771" s="76" t="s">
        <v>459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285</v>
      </c>
      <c r="F8772" s="77">
        <v>42035</v>
      </c>
      <c r="G8772" s="76" t="s">
        <v>754</v>
      </c>
      <c r="H8772" s="76"/>
      <c r="I8772" s="76" t="s">
        <v>753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285</v>
      </c>
      <c r="F8773" s="77">
        <v>42155</v>
      </c>
      <c r="G8773" s="76" t="s">
        <v>752</v>
      </c>
      <c r="H8773" s="76"/>
      <c r="I8773" s="76" t="s">
        <v>751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285</v>
      </c>
      <c r="F8774" s="77">
        <v>42185</v>
      </c>
      <c r="G8774" s="76" t="s">
        <v>443</v>
      </c>
      <c r="H8774" s="76"/>
      <c r="I8774" s="76" t="s">
        <v>442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285</v>
      </c>
      <c r="F8775" s="77">
        <v>42308</v>
      </c>
      <c r="G8775" s="76" t="s">
        <v>436</v>
      </c>
      <c r="H8775" s="76"/>
      <c r="I8775" s="76" t="s">
        <v>435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296</v>
      </c>
      <c r="F8776" s="77">
        <v>42338</v>
      </c>
      <c r="G8776" s="76" t="s">
        <v>610</v>
      </c>
      <c r="H8776" s="76" t="s">
        <v>748</v>
      </c>
      <c r="I8776" s="76" t="s">
        <v>750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285</v>
      </c>
      <c r="F8777" s="77">
        <v>42369</v>
      </c>
      <c r="G8777" s="76" t="s">
        <v>432</v>
      </c>
      <c r="H8777" s="76"/>
      <c r="I8777" s="76" t="s">
        <v>431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285</v>
      </c>
      <c r="F8778" s="77">
        <v>42460</v>
      </c>
      <c r="G8778" s="76" t="s">
        <v>426</v>
      </c>
      <c r="H8778" s="76"/>
      <c r="I8778" s="76" t="s">
        <v>425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285</v>
      </c>
      <c r="F8779" s="77">
        <v>42521</v>
      </c>
      <c r="G8779" s="76" t="s">
        <v>420</v>
      </c>
      <c r="H8779" s="76"/>
      <c r="I8779" s="76" t="s">
        <v>419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285</v>
      </c>
      <c r="F8780" s="77">
        <v>42551</v>
      </c>
      <c r="G8780" s="76" t="s">
        <v>418</v>
      </c>
      <c r="H8780" s="76"/>
      <c r="I8780" s="76" t="s">
        <v>417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285</v>
      </c>
      <c r="F8781" s="77">
        <v>42612</v>
      </c>
      <c r="G8781" s="76" t="s">
        <v>711</v>
      </c>
      <c r="H8781" s="76" t="s">
        <v>730</v>
      </c>
      <c r="I8781" s="76" t="s">
        <v>749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285</v>
      </c>
      <c r="F8782" s="77">
        <v>42613</v>
      </c>
      <c r="G8782" s="76" t="s">
        <v>413</v>
      </c>
      <c r="H8782" s="76"/>
      <c r="I8782" s="76" t="s">
        <v>412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296</v>
      </c>
      <c r="F8783" s="77">
        <v>42619</v>
      </c>
      <c r="G8783" s="76"/>
      <c r="H8783" s="76" t="s">
        <v>748</v>
      </c>
      <c r="I8783" s="76" t="s">
        <v>747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285</v>
      </c>
      <c r="F8784" s="77">
        <v>42643</v>
      </c>
      <c r="G8784" s="76" t="s">
        <v>409</v>
      </c>
      <c r="H8784" s="76"/>
      <c r="I8784" s="76" t="s">
        <v>408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285</v>
      </c>
      <c r="F8785" s="77">
        <v>42735</v>
      </c>
      <c r="G8785" s="76" t="s">
        <v>402</v>
      </c>
      <c r="H8785" s="76"/>
      <c r="I8785" s="76" t="s">
        <v>401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637</v>
      </c>
      <c r="F8786" s="77">
        <v>42765</v>
      </c>
      <c r="G8786" s="76"/>
      <c r="H8786" s="76" t="s">
        <v>683</v>
      </c>
      <c r="I8786" s="76" t="s">
        <v>746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637</v>
      </c>
      <c r="F8787" s="77">
        <v>42765</v>
      </c>
      <c r="G8787" s="76"/>
      <c r="H8787" s="76"/>
      <c r="I8787" s="76" t="s">
        <v>681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285</v>
      </c>
      <c r="F8788" s="77">
        <v>42766</v>
      </c>
      <c r="G8788" s="76" t="s">
        <v>398</v>
      </c>
      <c r="H8788" s="76"/>
      <c r="I8788" s="76" t="s">
        <v>397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285</v>
      </c>
      <c r="F8789" s="77">
        <v>42794</v>
      </c>
      <c r="G8789" s="76" t="s">
        <v>395</v>
      </c>
      <c r="H8789" s="76"/>
      <c r="I8789" s="76" t="s">
        <v>394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337</v>
      </c>
      <c r="F8790" s="77">
        <v>42800</v>
      </c>
      <c r="G8790" s="76" t="s">
        <v>745</v>
      </c>
      <c r="H8790" s="76" t="s">
        <v>377</v>
      </c>
      <c r="I8790" s="76" t="s">
        <v>744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285</v>
      </c>
      <c r="F8791" s="77">
        <v>42825</v>
      </c>
      <c r="G8791" s="76" t="s">
        <v>391</v>
      </c>
      <c r="H8791" s="76"/>
      <c r="I8791" s="76" t="s">
        <v>390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285</v>
      </c>
      <c r="F8792" s="77">
        <v>42855</v>
      </c>
      <c r="G8792" s="76" t="s">
        <v>388</v>
      </c>
      <c r="H8792" s="76"/>
      <c r="I8792" s="76" t="s">
        <v>387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285</v>
      </c>
      <c r="F8793" s="77">
        <v>42886</v>
      </c>
      <c r="G8793" s="76" t="s">
        <v>680</v>
      </c>
      <c r="H8793" s="76"/>
      <c r="I8793" s="76" t="s">
        <v>679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276</v>
      </c>
      <c r="F8794" s="77">
        <v>42918</v>
      </c>
      <c r="G8794" s="76" t="s">
        <v>743</v>
      </c>
      <c r="H8794" s="76" t="s">
        <v>687</v>
      </c>
      <c r="I8794" s="76" t="s">
        <v>742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276</v>
      </c>
      <c r="F8795" s="77">
        <v>42918</v>
      </c>
      <c r="G8795" s="76" t="s">
        <v>741</v>
      </c>
      <c r="H8795" s="76" t="s">
        <v>687</v>
      </c>
      <c r="I8795" s="76" t="s">
        <v>740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276</v>
      </c>
      <c r="F8796" s="77">
        <v>42918</v>
      </c>
      <c r="G8796" s="76" t="s">
        <v>739</v>
      </c>
      <c r="H8796" s="76" t="s">
        <v>687</v>
      </c>
      <c r="I8796" s="76" t="s">
        <v>738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276</v>
      </c>
      <c r="F8797" s="77">
        <v>43044</v>
      </c>
      <c r="G8797" s="76" t="s">
        <v>737</v>
      </c>
      <c r="H8797" s="76" t="s">
        <v>267</v>
      </c>
      <c r="I8797" s="76" t="s">
        <v>736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276</v>
      </c>
      <c r="F8798" s="77">
        <v>43054</v>
      </c>
      <c r="G8798" s="76" t="s">
        <v>735</v>
      </c>
      <c r="H8798" s="76" t="s">
        <v>266</v>
      </c>
      <c r="I8798" s="76" t="s">
        <v>734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276</v>
      </c>
      <c r="F8799" s="77">
        <v>43064</v>
      </c>
      <c r="G8799" s="76" t="s">
        <v>733</v>
      </c>
      <c r="H8799" s="76" t="s">
        <v>687</v>
      </c>
      <c r="I8799" s="76" t="s">
        <v>732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337</v>
      </c>
      <c r="F8800" s="77">
        <v>43087</v>
      </c>
      <c r="G8800" s="76" t="s">
        <v>731</v>
      </c>
      <c r="H8800" s="76" t="s">
        <v>730</v>
      </c>
      <c r="I8800" s="76" t="s">
        <v>729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276</v>
      </c>
      <c r="F8801" s="77">
        <v>43159</v>
      </c>
      <c r="G8801" s="76" t="s">
        <v>728</v>
      </c>
      <c r="H8801" s="76" t="s">
        <v>690</v>
      </c>
      <c r="I8801" s="76" t="s">
        <v>727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276</v>
      </c>
      <c r="F8802" s="77">
        <v>43166</v>
      </c>
      <c r="G8802" s="76" t="s">
        <v>726</v>
      </c>
      <c r="H8802" s="76" t="s">
        <v>690</v>
      </c>
      <c r="I8802" s="76" t="s">
        <v>725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276</v>
      </c>
      <c r="F8803" s="77">
        <v>43175</v>
      </c>
      <c r="G8803" s="76" t="s">
        <v>724</v>
      </c>
      <c r="H8803" s="76" t="s">
        <v>690</v>
      </c>
      <c r="I8803" s="76" t="s">
        <v>723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276</v>
      </c>
      <c r="F8804" s="77">
        <v>43231</v>
      </c>
      <c r="G8804" s="76" t="s">
        <v>721</v>
      </c>
      <c r="H8804" s="76" t="s">
        <v>690</v>
      </c>
      <c r="I8804" s="76" t="s">
        <v>722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276</v>
      </c>
      <c r="F8805" s="77">
        <v>43231</v>
      </c>
      <c r="G8805" s="76" t="s">
        <v>721</v>
      </c>
      <c r="H8805" s="76" t="s">
        <v>690</v>
      </c>
      <c r="I8805" s="76" t="s">
        <v>320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285</v>
      </c>
      <c r="F8806" s="77">
        <v>43281</v>
      </c>
      <c r="G8806" s="76" t="s">
        <v>720</v>
      </c>
      <c r="H8806" s="76"/>
      <c r="I8806" s="76" t="s">
        <v>719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285</v>
      </c>
      <c r="F8807" s="77">
        <v>43281</v>
      </c>
      <c r="G8807" s="76" t="s">
        <v>365</v>
      </c>
      <c r="H8807" s="76"/>
      <c r="I8807" s="76" t="s">
        <v>364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276</v>
      </c>
      <c r="F8808" s="77">
        <v>43388</v>
      </c>
      <c r="G8808" s="76" t="s">
        <v>718</v>
      </c>
      <c r="H8808" s="76" t="s">
        <v>266</v>
      </c>
      <c r="I8808" s="76" t="s">
        <v>717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285</v>
      </c>
      <c r="F8809" s="77">
        <v>43404</v>
      </c>
      <c r="G8809" s="76" t="s">
        <v>716</v>
      </c>
      <c r="H8809" s="76"/>
      <c r="I8809" s="76" t="s">
        <v>715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337</v>
      </c>
      <c r="F8810" s="77">
        <v>43412</v>
      </c>
      <c r="G8810" s="76" t="s">
        <v>714</v>
      </c>
      <c r="H8810" s="76" t="s">
        <v>710</v>
      </c>
      <c r="I8810" s="76" t="s">
        <v>713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712</v>
      </c>
      <c r="F8811" s="77">
        <v>43434</v>
      </c>
      <c r="G8811" s="76" t="s">
        <v>711</v>
      </c>
      <c r="H8811" s="76" t="s">
        <v>710</v>
      </c>
      <c r="I8811" s="76" t="s">
        <v>709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276</v>
      </c>
      <c r="F8812" s="77">
        <v>43435</v>
      </c>
      <c r="G8812" s="76" t="s">
        <v>701</v>
      </c>
      <c r="H8812" s="76" t="s">
        <v>687</v>
      </c>
      <c r="I8812" s="76" t="s">
        <v>708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276</v>
      </c>
      <c r="F8813" s="77">
        <v>43435</v>
      </c>
      <c r="G8813" s="76" t="s">
        <v>701</v>
      </c>
      <c r="H8813" s="76" t="s">
        <v>687</v>
      </c>
      <c r="I8813" s="76" t="s">
        <v>707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276</v>
      </c>
      <c r="F8814" s="77">
        <v>43435</v>
      </c>
      <c r="G8814" s="76" t="s">
        <v>701</v>
      </c>
      <c r="H8814" s="76" t="s">
        <v>687</v>
      </c>
      <c r="I8814" s="76" t="s">
        <v>707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276</v>
      </c>
      <c r="F8815" s="77">
        <v>43435</v>
      </c>
      <c r="G8815" s="76" t="s">
        <v>701</v>
      </c>
      <c r="H8815" s="76" t="s">
        <v>687</v>
      </c>
      <c r="I8815" s="76" t="s">
        <v>706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276</v>
      </c>
      <c r="F8816" s="77">
        <v>43435</v>
      </c>
      <c r="G8816" s="76" t="s">
        <v>701</v>
      </c>
      <c r="H8816" s="76" t="s">
        <v>687</v>
      </c>
      <c r="I8816" s="76" t="s">
        <v>705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276</v>
      </c>
      <c r="F8817" s="77">
        <v>43435</v>
      </c>
      <c r="G8817" s="76" t="s">
        <v>701</v>
      </c>
      <c r="H8817" s="76" t="s">
        <v>687</v>
      </c>
      <c r="I8817" s="76" t="s">
        <v>704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276</v>
      </c>
      <c r="F8818" s="77">
        <v>43435</v>
      </c>
      <c r="G8818" s="76" t="s">
        <v>701</v>
      </c>
      <c r="H8818" s="76" t="s">
        <v>687</v>
      </c>
      <c r="I8818" s="76" t="s">
        <v>703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276</v>
      </c>
      <c r="F8819" s="77">
        <v>43435</v>
      </c>
      <c r="G8819" s="76" t="s">
        <v>701</v>
      </c>
      <c r="H8819" s="76" t="s">
        <v>687</v>
      </c>
      <c r="I8819" s="76" t="s">
        <v>702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276</v>
      </c>
      <c r="F8820" s="77">
        <v>43435</v>
      </c>
      <c r="G8820" s="76" t="s">
        <v>701</v>
      </c>
      <c r="H8820" s="76" t="s">
        <v>687</v>
      </c>
      <c r="I8820" s="76" t="s">
        <v>700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276</v>
      </c>
      <c r="F8821" s="77">
        <v>43467</v>
      </c>
      <c r="G8821" s="76" t="s">
        <v>699</v>
      </c>
      <c r="H8821" s="76" t="s">
        <v>690</v>
      </c>
      <c r="I8821" s="76" t="s">
        <v>698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276</v>
      </c>
      <c r="F8822" s="77">
        <v>43585</v>
      </c>
      <c r="G8822" s="76" t="s">
        <v>697</v>
      </c>
      <c r="H8822" s="76" t="s">
        <v>687</v>
      </c>
      <c r="I8822" s="76" t="s">
        <v>696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276</v>
      </c>
      <c r="F8823" s="77">
        <v>43677</v>
      </c>
      <c r="G8823" s="76" t="s">
        <v>695</v>
      </c>
      <c r="H8823" s="76" t="s">
        <v>687</v>
      </c>
      <c r="I8823" s="76" t="s">
        <v>694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276</v>
      </c>
      <c r="F8824" s="77">
        <v>43729</v>
      </c>
      <c r="G8824" s="76" t="s">
        <v>693</v>
      </c>
      <c r="H8824" s="76" t="s">
        <v>690</v>
      </c>
      <c r="I8824" s="76" t="s">
        <v>692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276</v>
      </c>
      <c r="F8825" s="77">
        <v>43800</v>
      </c>
      <c r="G8825" s="76" t="s">
        <v>691</v>
      </c>
      <c r="H8825" s="76" t="s">
        <v>690</v>
      </c>
      <c r="I8825" s="76" t="s">
        <v>689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276</v>
      </c>
      <c r="F8826" s="77">
        <v>43861</v>
      </c>
      <c r="G8826" s="76" t="s">
        <v>688</v>
      </c>
      <c r="H8826" s="76" t="s">
        <v>687</v>
      </c>
      <c r="I8826" s="76" t="s">
        <v>686</v>
      </c>
      <c r="J8826" s="78">
        <v>-702.72</v>
      </c>
    </row>
    <row r="8827" spans="1:10" x14ac:dyDescent="0.25">
      <c r="A8827" s="76"/>
      <c r="B8827" s="76"/>
      <c r="C8827" s="76" t="s">
        <v>685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684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285</v>
      </c>
      <c r="F8829" s="77">
        <v>41029</v>
      </c>
      <c r="G8829" s="76" t="s">
        <v>519</v>
      </c>
      <c r="H8829" s="76"/>
      <c r="I8829" s="76" t="s">
        <v>518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285</v>
      </c>
      <c r="F8830" s="77">
        <v>41152</v>
      </c>
      <c r="G8830" s="76" t="s">
        <v>511</v>
      </c>
      <c r="H8830" s="76"/>
      <c r="I8830" s="76" t="s">
        <v>510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285</v>
      </c>
      <c r="F8831" s="77">
        <v>41333</v>
      </c>
      <c r="G8831" s="76" t="s">
        <v>499</v>
      </c>
      <c r="H8831" s="76"/>
      <c r="I8831" s="76" t="s">
        <v>498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285</v>
      </c>
      <c r="F8832" s="77">
        <v>41364</v>
      </c>
      <c r="G8832" s="76" t="s">
        <v>497</v>
      </c>
      <c r="H8832" s="76"/>
      <c r="I8832" s="76" t="s">
        <v>496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285</v>
      </c>
      <c r="F8833" s="77">
        <v>41425</v>
      </c>
      <c r="G8833" s="76" t="s">
        <v>493</v>
      </c>
      <c r="H8833" s="76"/>
      <c r="I8833" s="76" t="s">
        <v>492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285</v>
      </c>
      <c r="F8834" s="77">
        <v>41578</v>
      </c>
      <c r="G8834" s="76" t="s">
        <v>485</v>
      </c>
      <c r="H8834" s="76"/>
      <c r="I8834" s="76" t="s">
        <v>484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285</v>
      </c>
      <c r="F8835" s="77">
        <v>42247</v>
      </c>
      <c r="G8835" s="76" t="s">
        <v>440</v>
      </c>
      <c r="H8835" s="76"/>
      <c r="I8835" s="76" t="s">
        <v>439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285</v>
      </c>
      <c r="F8836" s="77">
        <v>42277</v>
      </c>
      <c r="G8836" s="76" t="s">
        <v>438</v>
      </c>
      <c r="H8836" s="76"/>
      <c r="I8836" s="76" t="s">
        <v>437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285</v>
      </c>
      <c r="F8837" s="77">
        <v>42370</v>
      </c>
      <c r="G8837" s="76" t="s">
        <v>568</v>
      </c>
      <c r="H8837" s="76"/>
      <c r="I8837" s="76" t="s">
        <v>567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285</v>
      </c>
      <c r="F8838" s="77">
        <v>42429</v>
      </c>
      <c r="G8838" s="76" t="s">
        <v>427</v>
      </c>
      <c r="H8838" s="76"/>
      <c r="I8838" s="76" t="s">
        <v>394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285</v>
      </c>
      <c r="F8839" s="77">
        <v>42460</v>
      </c>
      <c r="G8839" s="76" t="s">
        <v>426</v>
      </c>
      <c r="H8839" s="76"/>
      <c r="I8839" s="76" t="s">
        <v>425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285</v>
      </c>
      <c r="F8840" s="77">
        <v>42490</v>
      </c>
      <c r="G8840" s="76" t="s">
        <v>423</v>
      </c>
      <c r="H8840" s="76"/>
      <c r="I8840" s="76" t="s">
        <v>422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285</v>
      </c>
      <c r="F8841" s="77">
        <v>42521</v>
      </c>
      <c r="G8841" s="76" t="s">
        <v>420</v>
      </c>
      <c r="H8841" s="76"/>
      <c r="I8841" s="76" t="s">
        <v>419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285</v>
      </c>
      <c r="F8842" s="77">
        <v>42582</v>
      </c>
      <c r="G8842" s="76" t="s">
        <v>415</v>
      </c>
      <c r="H8842" s="76"/>
      <c r="I8842" s="76" t="s">
        <v>414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285</v>
      </c>
      <c r="F8843" s="77">
        <v>42613</v>
      </c>
      <c r="G8843" s="76" t="s">
        <v>413</v>
      </c>
      <c r="H8843" s="76"/>
      <c r="I8843" s="76" t="s">
        <v>412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285</v>
      </c>
      <c r="F8844" s="77">
        <v>42643</v>
      </c>
      <c r="G8844" s="76" t="s">
        <v>409</v>
      </c>
      <c r="H8844" s="76"/>
      <c r="I8844" s="76" t="s">
        <v>408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637</v>
      </c>
      <c r="F8845" s="77">
        <v>42656</v>
      </c>
      <c r="G8845" s="76"/>
      <c r="H8845" s="76" t="s">
        <v>683</v>
      </c>
      <c r="I8845" s="76" t="s">
        <v>682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637</v>
      </c>
      <c r="F8846" s="77">
        <v>42656</v>
      </c>
      <c r="G8846" s="76"/>
      <c r="H8846" s="76"/>
      <c r="I8846" s="76" t="s">
        <v>681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285</v>
      </c>
      <c r="F8847" s="77">
        <v>42825</v>
      </c>
      <c r="G8847" s="76" t="s">
        <v>391</v>
      </c>
      <c r="H8847" s="76"/>
      <c r="I8847" s="76" t="s">
        <v>390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285</v>
      </c>
      <c r="F8848" s="77">
        <v>42886</v>
      </c>
      <c r="G8848" s="76" t="s">
        <v>680</v>
      </c>
      <c r="H8848" s="76"/>
      <c r="I8848" s="76" t="s">
        <v>679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276</v>
      </c>
      <c r="F8849" s="77">
        <v>42917</v>
      </c>
      <c r="G8849" s="76" t="s">
        <v>678</v>
      </c>
      <c r="H8849" s="76" t="s">
        <v>651</v>
      </c>
      <c r="I8849" s="76" t="s">
        <v>677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276</v>
      </c>
      <c r="F8850" s="77">
        <v>43131</v>
      </c>
      <c r="G8850" s="76" t="s">
        <v>676</v>
      </c>
      <c r="H8850" s="76" t="s">
        <v>651</v>
      </c>
      <c r="I8850" s="76" t="s">
        <v>675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276</v>
      </c>
      <c r="F8851" s="77">
        <v>43131</v>
      </c>
      <c r="G8851" s="76" t="s">
        <v>674</v>
      </c>
      <c r="H8851" s="76" t="s">
        <v>651</v>
      </c>
      <c r="I8851" s="76" t="s">
        <v>673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276</v>
      </c>
      <c r="F8852" s="77">
        <v>43131</v>
      </c>
      <c r="G8852" s="76" t="s">
        <v>672</v>
      </c>
      <c r="H8852" s="76" t="s">
        <v>651</v>
      </c>
      <c r="I8852" s="76" t="s">
        <v>671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276</v>
      </c>
      <c r="F8853" s="77">
        <v>43131</v>
      </c>
      <c r="G8853" s="76" t="s">
        <v>670</v>
      </c>
      <c r="H8853" s="76" t="s">
        <v>651</v>
      </c>
      <c r="I8853" s="76" t="s">
        <v>669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276</v>
      </c>
      <c r="F8854" s="77">
        <v>43131</v>
      </c>
      <c r="G8854" s="76" t="s">
        <v>668</v>
      </c>
      <c r="H8854" s="76" t="s">
        <v>651</v>
      </c>
      <c r="I8854" s="76" t="s">
        <v>667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276</v>
      </c>
      <c r="F8855" s="77">
        <v>43131</v>
      </c>
      <c r="G8855" s="76" t="s">
        <v>666</v>
      </c>
      <c r="H8855" s="76" t="s">
        <v>651</v>
      </c>
      <c r="I8855" s="76" t="s">
        <v>665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276</v>
      </c>
      <c r="F8856" s="77">
        <v>43157</v>
      </c>
      <c r="G8856" s="76" t="s">
        <v>664</v>
      </c>
      <c r="H8856" s="76" t="s">
        <v>651</v>
      </c>
      <c r="I8856" s="76" t="s">
        <v>663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276</v>
      </c>
      <c r="F8857" s="77">
        <v>43157</v>
      </c>
      <c r="G8857" s="76" t="s">
        <v>662</v>
      </c>
      <c r="H8857" s="76" t="s">
        <v>651</v>
      </c>
      <c r="I8857" s="76" t="s">
        <v>661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276</v>
      </c>
      <c r="F8858" s="77">
        <v>43228</v>
      </c>
      <c r="G8858" s="76" t="s">
        <v>660</v>
      </c>
      <c r="H8858" s="76" t="s">
        <v>651</v>
      </c>
      <c r="I8858" s="76" t="s">
        <v>659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276</v>
      </c>
      <c r="F8859" s="77">
        <v>43228</v>
      </c>
      <c r="G8859" s="76" t="s">
        <v>658</v>
      </c>
      <c r="H8859" s="76" t="s">
        <v>651</v>
      </c>
      <c r="I8859" s="76" t="s">
        <v>657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276</v>
      </c>
      <c r="F8860" s="77">
        <v>43358</v>
      </c>
      <c r="G8860" s="76" t="s">
        <v>656</v>
      </c>
      <c r="H8860" s="76" t="s">
        <v>651</v>
      </c>
      <c r="I8860" s="76" t="s">
        <v>655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276</v>
      </c>
      <c r="F8861" s="77">
        <v>43358</v>
      </c>
      <c r="G8861" s="76" t="s">
        <v>654</v>
      </c>
      <c r="H8861" s="76" t="s">
        <v>651</v>
      </c>
      <c r="I8861" s="76" t="s">
        <v>653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276</v>
      </c>
      <c r="F8862" s="77">
        <v>43358</v>
      </c>
      <c r="G8862" s="76" t="s">
        <v>652</v>
      </c>
      <c r="H8862" s="76" t="s">
        <v>651</v>
      </c>
      <c r="I8862" s="76" t="s">
        <v>650</v>
      </c>
      <c r="J8862" s="78">
        <v>-33.64</v>
      </c>
    </row>
    <row r="8863" spans="1:10" x14ac:dyDescent="0.25">
      <c r="A8863" s="76"/>
      <c r="B8863" s="76"/>
      <c r="C8863" s="76" t="s">
        <v>649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648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285</v>
      </c>
      <c r="F8865" s="77">
        <v>42370</v>
      </c>
      <c r="G8865" s="76" t="s">
        <v>568</v>
      </c>
      <c r="H8865" s="76"/>
      <c r="I8865" s="76" t="s">
        <v>567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285</v>
      </c>
      <c r="F8866" s="77">
        <v>42394</v>
      </c>
      <c r="G8866" s="76" t="s">
        <v>647</v>
      </c>
      <c r="H8866" s="76"/>
      <c r="I8866" s="76" t="s">
        <v>646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296</v>
      </c>
      <c r="F8867" s="77">
        <v>42446</v>
      </c>
      <c r="G8867" s="76"/>
      <c r="H8867" s="76" t="s">
        <v>323</v>
      </c>
      <c r="I8867" s="76" t="s">
        <v>562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285</v>
      </c>
      <c r="F8868" s="77">
        <v>42490</v>
      </c>
      <c r="G8868" s="76" t="s">
        <v>423</v>
      </c>
      <c r="H8868" s="76"/>
      <c r="I8868" s="76" t="s">
        <v>422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285</v>
      </c>
      <c r="F8869" s="77">
        <v>42521</v>
      </c>
      <c r="G8869" s="76" t="s">
        <v>420</v>
      </c>
      <c r="H8869" s="76"/>
      <c r="I8869" s="76" t="s">
        <v>419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285</v>
      </c>
      <c r="F8870" s="77">
        <v>42825</v>
      </c>
      <c r="G8870" s="76" t="s">
        <v>391</v>
      </c>
      <c r="H8870" s="76"/>
      <c r="I8870" s="76" t="s">
        <v>390</v>
      </c>
      <c r="J8870" s="78">
        <v>38</v>
      </c>
    </row>
    <row r="8871" spans="1:10" x14ac:dyDescent="0.25">
      <c r="A8871" s="76"/>
      <c r="B8871" s="76"/>
      <c r="C8871" s="76" t="s">
        <v>645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644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285</v>
      </c>
      <c r="F8873" s="77">
        <v>41182</v>
      </c>
      <c r="G8873" s="76" t="s">
        <v>509</v>
      </c>
      <c r="H8873" s="76"/>
      <c r="I8873" s="76" t="s">
        <v>508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285</v>
      </c>
      <c r="F8874" s="77">
        <v>41333</v>
      </c>
      <c r="G8874" s="76" t="s">
        <v>499</v>
      </c>
      <c r="H8874" s="76"/>
      <c r="I8874" s="76" t="s">
        <v>498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285</v>
      </c>
      <c r="F8875" s="77">
        <v>41578</v>
      </c>
      <c r="G8875" s="76" t="s">
        <v>485</v>
      </c>
      <c r="H8875" s="76"/>
      <c r="I8875" s="76" t="s">
        <v>484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285</v>
      </c>
      <c r="F8876" s="77">
        <v>41912</v>
      </c>
      <c r="G8876" s="76" t="s">
        <v>287</v>
      </c>
      <c r="H8876" s="76"/>
      <c r="I8876" s="76" t="s">
        <v>286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285</v>
      </c>
      <c r="F8877" s="77">
        <v>41973</v>
      </c>
      <c r="G8877" s="76" t="s">
        <v>462</v>
      </c>
      <c r="H8877" s="76"/>
      <c r="I8877" s="76" t="s">
        <v>461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285</v>
      </c>
      <c r="F8878" s="77">
        <v>42767</v>
      </c>
      <c r="G8878" s="76" t="s">
        <v>284</v>
      </c>
      <c r="H8878" s="76"/>
      <c r="I8878" s="76" t="s">
        <v>283</v>
      </c>
      <c r="J8878" s="78">
        <v>-100</v>
      </c>
    </row>
    <row r="8879" spans="1:10" x14ac:dyDescent="0.25">
      <c r="A8879" s="76"/>
      <c r="B8879" s="76"/>
      <c r="C8879" s="76" t="s">
        <v>643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642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285</v>
      </c>
      <c r="F8881" s="77">
        <v>40574</v>
      </c>
      <c r="G8881" s="76" t="s">
        <v>539</v>
      </c>
      <c r="H8881" s="76"/>
      <c r="I8881" s="76" t="s">
        <v>538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285</v>
      </c>
      <c r="F8882" s="77">
        <v>40755</v>
      </c>
      <c r="G8882" s="76" t="s">
        <v>531</v>
      </c>
      <c r="H8882" s="76"/>
      <c r="I8882" s="76" t="s">
        <v>530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285</v>
      </c>
      <c r="F8883" s="77">
        <v>40939</v>
      </c>
      <c r="G8883" s="76" t="s">
        <v>525</v>
      </c>
      <c r="H8883" s="76"/>
      <c r="I8883" s="76" t="s">
        <v>524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285</v>
      </c>
      <c r="F8884" s="77">
        <v>41060</v>
      </c>
      <c r="G8884" s="76" t="s">
        <v>515</v>
      </c>
      <c r="H8884" s="76"/>
      <c r="I8884" s="76" t="s">
        <v>514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285</v>
      </c>
      <c r="F8885" s="77">
        <v>41425</v>
      </c>
      <c r="G8885" s="76" t="s">
        <v>493</v>
      </c>
      <c r="H8885" s="76"/>
      <c r="I8885" s="76" t="s">
        <v>492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285</v>
      </c>
      <c r="F8886" s="77">
        <v>42370</v>
      </c>
      <c r="G8886" s="76" t="s">
        <v>568</v>
      </c>
      <c r="H8886" s="76"/>
      <c r="I8886" s="76" t="s">
        <v>567</v>
      </c>
      <c r="J8886" s="78">
        <v>315</v>
      </c>
    </row>
    <row r="8887" spans="1:10" x14ac:dyDescent="0.25">
      <c r="A8887" s="76"/>
      <c r="B8887" s="76"/>
      <c r="C8887" s="76" t="s">
        <v>641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640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296</v>
      </c>
      <c r="F8889" s="77">
        <v>42128</v>
      </c>
      <c r="G8889" s="76" t="s">
        <v>610</v>
      </c>
      <c r="H8889" s="76" t="s">
        <v>639</v>
      </c>
      <c r="I8889" s="76" t="s">
        <v>638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296</v>
      </c>
      <c r="F8890" s="77">
        <v>42170</v>
      </c>
      <c r="G8890" s="76" t="s">
        <v>610</v>
      </c>
      <c r="H8890" s="76" t="s">
        <v>639</v>
      </c>
      <c r="I8890" s="76" t="s">
        <v>638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637</v>
      </c>
      <c r="F8891" s="77">
        <v>42170</v>
      </c>
      <c r="G8891" s="76"/>
      <c r="H8891" s="76"/>
      <c r="I8891" s="76" t="s">
        <v>636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285</v>
      </c>
      <c r="F8892" s="77">
        <v>42308</v>
      </c>
      <c r="G8892" s="76" t="s">
        <v>436</v>
      </c>
      <c r="H8892" s="76"/>
      <c r="I8892" s="76" t="s">
        <v>435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285</v>
      </c>
      <c r="F8893" s="77">
        <v>42794</v>
      </c>
      <c r="G8893" s="76" t="s">
        <v>395</v>
      </c>
      <c r="H8893" s="76"/>
      <c r="I8893" s="76" t="s">
        <v>394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285</v>
      </c>
      <c r="F8894" s="77">
        <v>42855</v>
      </c>
      <c r="G8894" s="76" t="s">
        <v>388</v>
      </c>
      <c r="H8894" s="76"/>
      <c r="I8894" s="76" t="s">
        <v>387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276</v>
      </c>
      <c r="F8895" s="77">
        <v>42887</v>
      </c>
      <c r="G8895" s="76" t="s">
        <v>635</v>
      </c>
      <c r="H8895" s="76" t="s">
        <v>632</v>
      </c>
      <c r="I8895" s="76" t="s">
        <v>634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276</v>
      </c>
      <c r="F8896" s="77">
        <v>42996</v>
      </c>
      <c r="G8896" s="76" t="s">
        <v>633</v>
      </c>
      <c r="H8896" s="76" t="s">
        <v>632</v>
      </c>
      <c r="I8896" s="76" t="s">
        <v>631</v>
      </c>
      <c r="J8896" s="78">
        <v>-198.48</v>
      </c>
    </row>
    <row r="8897" spans="1:10" x14ac:dyDescent="0.25">
      <c r="A8897" s="76"/>
      <c r="B8897" s="76"/>
      <c r="C8897" s="76" t="s">
        <v>630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629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285</v>
      </c>
      <c r="F8899" s="77">
        <v>40877</v>
      </c>
      <c r="G8899" s="76" t="s">
        <v>289</v>
      </c>
      <c r="H8899" s="76"/>
      <c r="I8899" s="76" t="s">
        <v>288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285</v>
      </c>
      <c r="F8900" s="77">
        <v>40968</v>
      </c>
      <c r="G8900" s="76" t="s">
        <v>523</v>
      </c>
      <c r="H8900" s="76"/>
      <c r="I8900" s="76" t="s">
        <v>522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285</v>
      </c>
      <c r="F8901" s="77">
        <v>41305</v>
      </c>
      <c r="G8901" s="76" t="s">
        <v>501</v>
      </c>
      <c r="H8901" s="76"/>
      <c r="I8901" s="76" t="s">
        <v>500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285</v>
      </c>
      <c r="F8902" s="77">
        <v>41578</v>
      </c>
      <c r="G8902" s="76" t="s">
        <v>485</v>
      </c>
      <c r="H8902" s="76"/>
      <c r="I8902" s="76" t="s">
        <v>484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285</v>
      </c>
      <c r="F8903" s="77">
        <v>41608</v>
      </c>
      <c r="G8903" s="76" t="s">
        <v>483</v>
      </c>
      <c r="H8903" s="76"/>
      <c r="I8903" s="76" t="s">
        <v>482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285</v>
      </c>
      <c r="F8904" s="77">
        <v>41698</v>
      </c>
      <c r="G8904" s="76" t="s">
        <v>477</v>
      </c>
      <c r="H8904" s="76"/>
      <c r="I8904" s="76" t="s">
        <v>476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285</v>
      </c>
      <c r="F8905" s="77">
        <v>41790</v>
      </c>
      <c r="G8905" s="76" t="s">
        <v>570</v>
      </c>
      <c r="H8905" s="76"/>
      <c r="I8905" s="76" t="s">
        <v>569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285</v>
      </c>
      <c r="F8906" s="77">
        <v>42247</v>
      </c>
      <c r="G8906" s="76" t="s">
        <v>440</v>
      </c>
      <c r="H8906" s="76"/>
      <c r="I8906" s="76" t="s">
        <v>439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285</v>
      </c>
      <c r="F8907" s="77">
        <v>42370</v>
      </c>
      <c r="G8907" s="76" t="s">
        <v>568</v>
      </c>
      <c r="H8907" s="76"/>
      <c r="I8907" s="76" t="s">
        <v>567</v>
      </c>
      <c r="J8907" s="78">
        <v>340</v>
      </c>
    </row>
    <row r="8908" spans="1:10" x14ac:dyDescent="0.25">
      <c r="A8908" s="76"/>
      <c r="B8908" s="76"/>
      <c r="C8908" s="76" t="s">
        <v>628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627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285</v>
      </c>
      <c r="F8910" s="77">
        <v>40755</v>
      </c>
      <c r="G8910" s="76" t="s">
        <v>531</v>
      </c>
      <c r="H8910" s="76"/>
      <c r="I8910" s="76" t="s">
        <v>530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285</v>
      </c>
      <c r="F8911" s="77">
        <v>40877</v>
      </c>
      <c r="G8911" s="76" t="s">
        <v>289</v>
      </c>
      <c r="H8911" s="76"/>
      <c r="I8911" s="76" t="s">
        <v>288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285</v>
      </c>
      <c r="F8912" s="77">
        <v>40908</v>
      </c>
      <c r="G8912" s="76" t="s">
        <v>527</v>
      </c>
      <c r="H8912" s="76"/>
      <c r="I8912" s="76" t="s">
        <v>526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285</v>
      </c>
      <c r="F8913" s="77">
        <v>40999</v>
      </c>
      <c r="G8913" s="76" t="s">
        <v>626</v>
      </c>
      <c r="H8913" s="76"/>
      <c r="I8913" s="76" t="s">
        <v>625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285</v>
      </c>
      <c r="F8914" s="77">
        <v>41121</v>
      </c>
      <c r="G8914" s="76" t="s">
        <v>624</v>
      </c>
      <c r="H8914" s="76"/>
      <c r="I8914" s="76" t="s">
        <v>623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285</v>
      </c>
      <c r="F8915" s="77">
        <v>41152</v>
      </c>
      <c r="G8915" s="76" t="s">
        <v>511</v>
      </c>
      <c r="H8915" s="76"/>
      <c r="I8915" s="76" t="s">
        <v>510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285</v>
      </c>
      <c r="F8916" s="77">
        <v>41213</v>
      </c>
      <c r="G8916" s="76" t="s">
        <v>507</v>
      </c>
      <c r="H8916" s="76"/>
      <c r="I8916" s="76" t="s">
        <v>506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285</v>
      </c>
      <c r="F8917" s="77">
        <v>41274</v>
      </c>
      <c r="G8917" s="76" t="s">
        <v>622</v>
      </c>
      <c r="H8917" s="76"/>
      <c r="I8917" s="76" t="s">
        <v>621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285</v>
      </c>
      <c r="F8918" s="77">
        <v>41578</v>
      </c>
      <c r="G8918" s="76" t="s">
        <v>485</v>
      </c>
      <c r="H8918" s="76"/>
      <c r="I8918" s="76" t="s">
        <v>484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285</v>
      </c>
      <c r="F8919" s="77">
        <v>41759</v>
      </c>
      <c r="G8919" s="76" t="s">
        <v>471</v>
      </c>
      <c r="H8919" s="76"/>
      <c r="I8919" s="76" t="s">
        <v>470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285</v>
      </c>
      <c r="F8920" s="77">
        <v>41791</v>
      </c>
      <c r="G8920" s="76" t="s">
        <v>620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296</v>
      </c>
      <c r="F8921" s="77">
        <v>41793</v>
      </c>
      <c r="G8921" s="76" t="s">
        <v>610</v>
      </c>
      <c r="H8921" s="76" t="s">
        <v>612</v>
      </c>
      <c r="I8921" s="76" t="s">
        <v>619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285</v>
      </c>
      <c r="F8922" s="77">
        <v>41912</v>
      </c>
      <c r="G8922" s="76" t="s">
        <v>287</v>
      </c>
      <c r="H8922" s="76"/>
      <c r="I8922" s="76" t="s">
        <v>286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285</v>
      </c>
      <c r="F8923" s="77">
        <v>41943</v>
      </c>
      <c r="G8923" s="76" t="s">
        <v>465</v>
      </c>
      <c r="H8923" s="76"/>
      <c r="I8923" s="76" t="s">
        <v>464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285</v>
      </c>
      <c r="F8924" s="77">
        <v>42063</v>
      </c>
      <c r="G8924" s="76" t="s">
        <v>457</v>
      </c>
      <c r="H8924" s="76"/>
      <c r="I8924" s="76" t="s">
        <v>456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285</v>
      </c>
      <c r="F8925" s="77">
        <v>42094</v>
      </c>
      <c r="G8925" s="76" t="s">
        <v>452</v>
      </c>
      <c r="H8925" s="76"/>
      <c r="I8925" s="76" t="s">
        <v>451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285</v>
      </c>
      <c r="F8926" s="77">
        <v>42124</v>
      </c>
      <c r="G8926" s="76" t="s">
        <v>448</v>
      </c>
      <c r="H8926" s="76"/>
      <c r="I8926" s="76" t="s">
        <v>447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285</v>
      </c>
      <c r="F8927" s="77">
        <v>42146</v>
      </c>
      <c r="G8927" s="76" t="s">
        <v>618</v>
      </c>
      <c r="H8927" s="76"/>
      <c r="I8927" s="76" t="s">
        <v>617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285</v>
      </c>
      <c r="F8928" s="77">
        <v>42338</v>
      </c>
      <c r="G8928" s="76" t="s">
        <v>434</v>
      </c>
      <c r="H8928" s="76"/>
      <c r="I8928" s="76" t="s">
        <v>433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285</v>
      </c>
      <c r="F8929" s="77">
        <v>42369</v>
      </c>
      <c r="G8929" s="76" t="s">
        <v>432</v>
      </c>
      <c r="H8929" s="76"/>
      <c r="I8929" s="76" t="s">
        <v>431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285</v>
      </c>
      <c r="F8930" s="77">
        <v>42369</v>
      </c>
      <c r="G8930" s="76" t="s">
        <v>616</v>
      </c>
      <c r="H8930" s="76"/>
      <c r="I8930" s="76" t="s">
        <v>615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285</v>
      </c>
      <c r="F8931" s="77">
        <v>42369</v>
      </c>
      <c r="G8931" s="76" t="s">
        <v>614</v>
      </c>
      <c r="H8931" s="76"/>
      <c r="I8931" s="76" t="s">
        <v>613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285</v>
      </c>
      <c r="F8932" s="77">
        <v>42429</v>
      </c>
      <c r="G8932" s="76" t="s">
        <v>427</v>
      </c>
      <c r="H8932" s="76"/>
      <c r="I8932" s="76" t="s">
        <v>394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285</v>
      </c>
      <c r="F8933" s="77">
        <v>42460</v>
      </c>
      <c r="G8933" s="76" t="s">
        <v>426</v>
      </c>
      <c r="H8933" s="76"/>
      <c r="I8933" s="76" t="s">
        <v>425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285</v>
      </c>
      <c r="F8934" s="77">
        <v>42490</v>
      </c>
      <c r="G8934" s="76" t="s">
        <v>423</v>
      </c>
      <c r="H8934" s="76"/>
      <c r="I8934" s="76" t="s">
        <v>422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296</v>
      </c>
      <c r="F8935" s="77">
        <v>42492</v>
      </c>
      <c r="G8935" s="76"/>
      <c r="H8935" s="76" t="s">
        <v>612</v>
      </c>
      <c r="I8935" s="76" t="s">
        <v>611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296</v>
      </c>
      <c r="F8936" s="77">
        <v>42492</v>
      </c>
      <c r="G8936" s="76" t="s">
        <v>610</v>
      </c>
      <c r="H8936" s="76" t="s">
        <v>609</v>
      </c>
      <c r="I8936" s="76" t="s">
        <v>608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296</v>
      </c>
      <c r="F8937" s="77">
        <v>42590</v>
      </c>
      <c r="G8937" s="76"/>
      <c r="H8937" s="76" t="s">
        <v>607</v>
      </c>
      <c r="I8937" s="76" t="s">
        <v>606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276</v>
      </c>
      <c r="F8938" s="77">
        <v>42735</v>
      </c>
      <c r="G8938" s="76"/>
      <c r="H8938" s="76" t="s">
        <v>605</v>
      </c>
      <c r="I8938" s="76" t="s">
        <v>604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285</v>
      </c>
      <c r="F8939" s="77">
        <v>42766</v>
      </c>
      <c r="G8939" s="76" t="s">
        <v>398</v>
      </c>
      <c r="H8939" s="76"/>
      <c r="I8939" s="76" t="s">
        <v>397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285</v>
      </c>
      <c r="F8940" s="77">
        <v>42794</v>
      </c>
      <c r="G8940" s="76" t="s">
        <v>395</v>
      </c>
      <c r="H8940" s="76"/>
      <c r="I8940" s="76" t="s">
        <v>394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285</v>
      </c>
      <c r="F8941" s="77">
        <v>42825</v>
      </c>
      <c r="G8941" s="76" t="s">
        <v>391</v>
      </c>
      <c r="H8941" s="76"/>
      <c r="I8941" s="76" t="s">
        <v>390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285</v>
      </c>
      <c r="F8942" s="77">
        <v>42855</v>
      </c>
      <c r="G8942" s="76" t="s">
        <v>388</v>
      </c>
      <c r="H8942" s="76"/>
      <c r="I8942" s="76" t="s">
        <v>387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276</v>
      </c>
      <c r="F8943" s="77">
        <v>42877</v>
      </c>
      <c r="G8943" s="76"/>
      <c r="H8943" s="76" t="s">
        <v>603</v>
      </c>
      <c r="I8943" s="76" t="s">
        <v>602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276</v>
      </c>
      <c r="F8944" s="77">
        <v>43278</v>
      </c>
      <c r="G8944" s="76" t="s">
        <v>601</v>
      </c>
      <c r="H8944" s="76" t="s">
        <v>600</v>
      </c>
      <c r="I8944" s="76" t="s">
        <v>599</v>
      </c>
      <c r="J8944" s="78">
        <v>-76</v>
      </c>
    </row>
    <row r="8945" spans="1:10" x14ac:dyDescent="0.25">
      <c r="A8945" s="76"/>
      <c r="B8945" s="76"/>
      <c r="C8945" s="76" t="s">
        <v>598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597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285</v>
      </c>
      <c r="F8947" s="77">
        <v>42551</v>
      </c>
      <c r="G8947" s="76" t="s">
        <v>418</v>
      </c>
      <c r="H8947" s="76"/>
      <c r="I8947" s="76" t="s">
        <v>417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285</v>
      </c>
      <c r="F8948" s="77">
        <v>43221</v>
      </c>
      <c r="G8948" s="76" t="s">
        <v>596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595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594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285</v>
      </c>
      <c r="F8951" s="77">
        <v>40694</v>
      </c>
      <c r="G8951" s="76" t="s">
        <v>593</v>
      </c>
      <c r="H8951" s="76"/>
      <c r="I8951" s="76" t="s">
        <v>592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285</v>
      </c>
      <c r="F8952" s="77">
        <v>40724</v>
      </c>
      <c r="G8952" s="76" t="s">
        <v>533</v>
      </c>
      <c r="H8952" s="76"/>
      <c r="I8952" s="76" t="s">
        <v>532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285</v>
      </c>
      <c r="F8953" s="77">
        <v>40877</v>
      </c>
      <c r="G8953" s="76" t="s">
        <v>289</v>
      </c>
      <c r="H8953" s="76"/>
      <c r="I8953" s="76" t="s">
        <v>288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285</v>
      </c>
      <c r="F8954" s="77">
        <v>41121</v>
      </c>
      <c r="G8954" s="76" t="s">
        <v>513</v>
      </c>
      <c r="H8954" s="76"/>
      <c r="I8954" s="76" t="s">
        <v>512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285</v>
      </c>
      <c r="F8955" s="77">
        <v>41182</v>
      </c>
      <c r="G8955" s="76" t="s">
        <v>509</v>
      </c>
      <c r="H8955" s="76"/>
      <c r="I8955" s="76" t="s">
        <v>508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285</v>
      </c>
      <c r="F8956" s="77">
        <v>41243</v>
      </c>
      <c r="G8956" s="76" t="s">
        <v>505</v>
      </c>
      <c r="H8956" s="76"/>
      <c r="I8956" s="76" t="s">
        <v>504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285</v>
      </c>
      <c r="F8957" s="77">
        <v>41394</v>
      </c>
      <c r="G8957" s="76" t="s">
        <v>495</v>
      </c>
      <c r="H8957" s="76"/>
      <c r="I8957" s="76" t="s">
        <v>494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285</v>
      </c>
      <c r="F8958" s="77">
        <v>41486</v>
      </c>
      <c r="G8958" s="76" t="s">
        <v>591</v>
      </c>
      <c r="H8958" s="76"/>
      <c r="I8958" s="76" t="s">
        <v>590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285</v>
      </c>
      <c r="F8959" s="77">
        <v>41547</v>
      </c>
      <c r="G8959" s="76" t="s">
        <v>589</v>
      </c>
      <c r="H8959" s="76"/>
      <c r="I8959" s="76" t="s">
        <v>588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285</v>
      </c>
      <c r="F8960" s="77">
        <v>41578</v>
      </c>
      <c r="G8960" s="76" t="s">
        <v>485</v>
      </c>
      <c r="H8960" s="76"/>
      <c r="I8960" s="76" t="s">
        <v>484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285</v>
      </c>
      <c r="F8961" s="77">
        <v>41608</v>
      </c>
      <c r="G8961" s="76" t="s">
        <v>483</v>
      </c>
      <c r="H8961" s="76"/>
      <c r="I8961" s="76" t="s">
        <v>482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285</v>
      </c>
      <c r="F8962" s="77">
        <v>41670</v>
      </c>
      <c r="G8962" s="76" t="s">
        <v>587</v>
      </c>
      <c r="H8962" s="76"/>
      <c r="I8962" s="76" t="s">
        <v>586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285</v>
      </c>
      <c r="F8963" s="77">
        <v>41729</v>
      </c>
      <c r="G8963" s="76" t="s">
        <v>473</v>
      </c>
      <c r="H8963" s="76"/>
      <c r="I8963" s="76" t="s">
        <v>472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285</v>
      </c>
      <c r="F8964" s="77">
        <v>41882</v>
      </c>
      <c r="G8964" s="76" t="s">
        <v>467</v>
      </c>
      <c r="H8964" s="76"/>
      <c r="I8964" s="76" t="s">
        <v>466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285</v>
      </c>
      <c r="F8965" s="77">
        <v>41943</v>
      </c>
      <c r="G8965" s="76" t="s">
        <v>465</v>
      </c>
      <c r="H8965" s="76"/>
      <c r="I8965" s="76" t="s">
        <v>464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285</v>
      </c>
      <c r="F8966" s="77">
        <v>42004</v>
      </c>
      <c r="G8966" s="76" t="s">
        <v>460</v>
      </c>
      <c r="H8966" s="76"/>
      <c r="I8966" s="76" t="s">
        <v>459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285</v>
      </c>
      <c r="F8967" s="77">
        <v>42094</v>
      </c>
      <c r="G8967" s="76" t="s">
        <v>452</v>
      </c>
      <c r="H8967" s="76"/>
      <c r="I8967" s="76" t="s">
        <v>451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285</v>
      </c>
      <c r="F8968" s="77">
        <v>42277</v>
      </c>
      <c r="G8968" s="76" t="s">
        <v>438</v>
      </c>
      <c r="H8968" s="76"/>
      <c r="I8968" s="76" t="s">
        <v>437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285</v>
      </c>
      <c r="F8969" s="77">
        <v>42810</v>
      </c>
      <c r="G8969" s="76" t="s">
        <v>585</v>
      </c>
      <c r="H8969" s="76"/>
      <c r="I8969" s="76" t="s">
        <v>584</v>
      </c>
      <c r="J8969" s="78">
        <v>-614.05999999999995</v>
      </c>
    </row>
    <row r="8970" spans="1:10" x14ac:dyDescent="0.25">
      <c r="A8970" s="76"/>
      <c r="B8970" s="76"/>
      <c r="C8970" s="76" t="s">
        <v>583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582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276</v>
      </c>
      <c r="F8972" s="77">
        <v>42918</v>
      </c>
      <c r="G8972" s="76" t="s">
        <v>581</v>
      </c>
      <c r="H8972" s="76" t="s">
        <v>574</v>
      </c>
      <c r="I8972" s="76" t="s">
        <v>580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285</v>
      </c>
      <c r="F8973" s="77">
        <v>43236</v>
      </c>
      <c r="G8973" s="76" t="s">
        <v>579</v>
      </c>
      <c r="H8973" s="76"/>
      <c r="I8973" s="76" t="s">
        <v>578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276</v>
      </c>
      <c r="F8974" s="77">
        <v>43251</v>
      </c>
      <c r="G8974" s="76" t="s">
        <v>577</v>
      </c>
      <c r="H8974" s="76" t="s">
        <v>574</v>
      </c>
      <c r="I8974" s="76" t="s">
        <v>576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276</v>
      </c>
      <c r="F8975" s="77">
        <v>43488</v>
      </c>
      <c r="G8975" s="76" t="s">
        <v>575</v>
      </c>
      <c r="H8975" s="76" t="s">
        <v>574</v>
      </c>
      <c r="I8975" s="76" t="s">
        <v>573</v>
      </c>
      <c r="J8975" s="78">
        <v>-150</v>
      </c>
    </row>
    <row r="8976" spans="1:10" x14ac:dyDescent="0.25">
      <c r="A8976" s="76"/>
      <c r="B8976" s="76"/>
      <c r="C8976" s="76" t="s">
        <v>572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571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285</v>
      </c>
      <c r="F8978" s="77">
        <v>41060</v>
      </c>
      <c r="G8978" s="76" t="s">
        <v>515</v>
      </c>
      <c r="H8978" s="76"/>
      <c r="I8978" s="76" t="s">
        <v>514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285</v>
      </c>
      <c r="F8979" s="77">
        <v>41121</v>
      </c>
      <c r="G8979" s="76" t="s">
        <v>513</v>
      </c>
      <c r="H8979" s="76"/>
      <c r="I8979" s="76" t="s">
        <v>512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285</v>
      </c>
      <c r="F8980" s="77">
        <v>41333</v>
      </c>
      <c r="G8980" s="76" t="s">
        <v>499</v>
      </c>
      <c r="H8980" s="76"/>
      <c r="I8980" s="76" t="s">
        <v>498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285</v>
      </c>
      <c r="F8981" s="77">
        <v>41364</v>
      </c>
      <c r="G8981" s="76" t="s">
        <v>497</v>
      </c>
      <c r="H8981" s="76"/>
      <c r="I8981" s="76" t="s">
        <v>496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285</v>
      </c>
      <c r="F8982" s="77">
        <v>41698</v>
      </c>
      <c r="G8982" s="76" t="s">
        <v>477</v>
      </c>
      <c r="H8982" s="76"/>
      <c r="I8982" s="76" t="s">
        <v>476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285</v>
      </c>
      <c r="F8983" s="77">
        <v>41729</v>
      </c>
      <c r="G8983" s="76" t="s">
        <v>473</v>
      </c>
      <c r="H8983" s="76"/>
      <c r="I8983" s="76" t="s">
        <v>472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285</v>
      </c>
      <c r="F8984" s="77">
        <v>41790</v>
      </c>
      <c r="G8984" s="76" t="s">
        <v>570</v>
      </c>
      <c r="H8984" s="76"/>
      <c r="I8984" s="76" t="s">
        <v>569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285</v>
      </c>
      <c r="F8985" s="77">
        <v>41851</v>
      </c>
      <c r="G8985" s="76" t="s">
        <v>469</v>
      </c>
      <c r="H8985" s="76"/>
      <c r="I8985" s="76" t="s">
        <v>468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285</v>
      </c>
      <c r="F8986" s="77">
        <v>41882</v>
      </c>
      <c r="G8986" s="76" t="s">
        <v>467</v>
      </c>
      <c r="H8986" s="76"/>
      <c r="I8986" s="76" t="s">
        <v>466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285</v>
      </c>
      <c r="F8987" s="77">
        <v>41912</v>
      </c>
      <c r="G8987" s="76" t="s">
        <v>287</v>
      </c>
      <c r="H8987" s="76"/>
      <c r="I8987" s="76" t="s">
        <v>286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285</v>
      </c>
      <c r="F8988" s="77">
        <v>42063</v>
      </c>
      <c r="G8988" s="76" t="s">
        <v>457</v>
      </c>
      <c r="H8988" s="76"/>
      <c r="I8988" s="76" t="s">
        <v>456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285</v>
      </c>
      <c r="F8989" s="77">
        <v>42247</v>
      </c>
      <c r="G8989" s="76" t="s">
        <v>440</v>
      </c>
      <c r="H8989" s="76"/>
      <c r="I8989" s="76" t="s">
        <v>439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285</v>
      </c>
      <c r="F8990" s="77">
        <v>42277</v>
      </c>
      <c r="G8990" s="76" t="s">
        <v>438</v>
      </c>
      <c r="H8990" s="76"/>
      <c r="I8990" s="76" t="s">
        <v>437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285</v>
      </c>
      <c r="F8991" s="77">
        <v>42370</v>
      </c>
      <c r="G8991" s="76" t="s">
        <v>568</v>
      </c>
      <c r="H8991" s="76"/>
      <c r="I8991" s="76" t="s">
        <v>567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285</v>
      </c>
      <c r="F8992" s="77">
        <v>42429</v>
      </c>
      <c r="G8992" s="76" t="s">
        <v>427</v>
      </c>
      <c r="H8992" s="76"/>
      <c r="I8992" s="76" t="s">
        <v>394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285</v>
      </c>
      <c r="F8993" s="77">
        <v>42431</v>
      </c>
      <c r="G8993" s="76" t="s">
        <v>566</v>
      </c>
      <c r="H8993" s="76"/>
      <c r="I8993" s="76" t="s">
        <v>565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446</v>
      </c>
      <c r="F8994" s="77">
        <v>42435</v>
      </c>
      <c r="G8994" s="76"/>
      <c r="H8994" s="76" t="s">
        <v>564</v>
      </c>
      <c r="I8994" s="76" t="s">
        <v>563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296</v>
      </c>
      <c r="F8995" s="77">
        <v>42446</v>
      </c>
      <c r="G8995" s="76"/>
      <c r="H8995" s="76" t="s">
        <v>323</v>
      </c>
      <c r="I8995" s="76" t="s">
        <v>562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285</v>
      </c>
      <c r="F8996" s="77">
        <v>42613</v>
      </c>
      <c r="G8996" s="76" t="s">
        <v>413</v>
      </c>
      <c r="H8996" s="76"/>
      <c r="I8996" s="76" t="s">
        <v>412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285</v>
      </c>
      <c r="F8997" s="77">
        <v>42766</v>
      </c>
      <c r="G8997" s="76" t="s">
        <v>398</v>
      </c>
      <c r="H8997" s="76"/>
      <c r="I8997" s="76" t="s">
        <v>397</v>
      </c>
      <c r="J8997" s="78">
        <v>8</v>
      </c>
    </row>
    <row r="8998" spans="1:10" x14ac:dyDescent="0.25">
      <c r="A8998" s="76"/>
      <c r="B8998" s="76"/>
      <c r="C8998" s="76" t="s">
        <v>561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560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285</v>
      </c>
      <c r="F9000" s="77">
        <v>40877</v>
      </c>
      <c r="G9000" s="76" t="s">
        <v>289</v>
      </c>
      <c r="H9000" s="76"/>
      <c r="I9000" s="76" t="s">
        <v>288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285</v>
      </c>
      <c r="F9001" s="77">
        <v>41182</v>
      </c>
      <c r="G9001" s="76" t="s">
        <v>509</v>
      </c>
      <c r="H9001" s="76"/>
      <c r="I9001" s="76" t="s">
        <v>508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285</v>
      </c>
      <c r="F9002" s="77">
        <v>42767</v>
      </c>
      <c r="G9002" s="76" t="s">
        <v>284</v>
      </c>
      <c r="H9002" s="76"/>
      <c r="I9002" s="76" t="s">
        <v>283</v>
      </c>
      <c r="J9002" s="78">
        <v>-40</v>
      </c>
    </row>
    <row r="9003" spans="1:10" x14ac:dyDescent="0.25">
      <c r="A9003" s="76"/>
      <c r="B9003" s="76"/>
      <c r="C9003" s="76" t="s">
        <v>559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558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285</v>
      </c>
      <c r="F9005" s="77">
        <v>42551</v>
      </c>
      <c r="G9005" s="76" t="s">
        <v>418</v>
      </c>
      <c r="H9005" s="76"/>
      <c r="I9005" s="76" t="s">
        <v>417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285</v>
      </c>
      <c r="F9006" s="77">
        <v>42809</v>
      </c>
      <c r="G9006" s="76" t="s">
        <v>557</v>
      </c>
      <c r="H9006" s="76"/>
      <c r="I9006" s="76" t="s">
        <v>556</v>
      </c>
      <c r="J9006" s="78">
        <v>-38</v>
      </c>
    </row>
    <row r="9007" spans="1:10" x14ac:dyDescent="0.25">
      <c r="A9007" s="76"/>
      <c r="B9007" s="76"/>
      <c r="C9007" s="76" t="s">
        <v>555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554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285</v>
      </c>
      <c r="F9009" s="77">
        <v>43769</v>
      </c>
      <c r="G9009" s="76" t="s">
        <v>342</v>
      </c>
      <c r="H9009" s="76"/>
      <c r="I9009" s="76" t="s">
        <v>553</v>
      </c>
      <c r="J9009" s="78">
        <v>-500</v>
      </c>
    </row>
    <row r="9010" spans="1:10" x14ac:dyDescent="0.25">
      <c r="A9010" s="76"/>
      <c r="B9010" s="76"/>
      <c r="C9010" s="76" t="s">
        <v>552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551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285</v>
      </c>
      <c r="F9012" s="77">
        <v>42825</v>
      </c>
      <c r="G9012" s="76" t="s">
        <v>391</v>
      </c>
      <c r="H9012" s="76"/>
      <c r="I9012" s="76" t="s">
        <v>390</v>
      </c>
      <c r="J9012" s="78">
        <v>38</v>
      </c>
    </row>
    <row r="9013" spans="1:10" x14ac:dyDescent="0.25">
      <c r="A9013" s="76"/>
      <c r="B9013" s="76"/>
      <c r="C9013" s="76" t="s">
        <v>550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549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285</v>
      </c>
      <c r="F9015" s="77">
        <v>43515</v>
      </c>
      <c r="G9015" s="76" t="s">
        <v>548</v>
      </c>
      <c r="H9015" s="76"/>
      <c r="I9015" s="76" t="s">
        <v>547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276</v>
      </c>
      <c r="F9016" s="77">
        <v>43585</v>
      </c>
      <c r="G9016" s="76" t="s">
        <v>546</v>
      </c>
      <c r="H9016" s="76" t="s">
        <v>545</v>
      </c>
      <c r="I9016" s="76" t="s">
        <v>544</v>
      </c>
      <c r="J9016" s="78">
        <v>-322.88</v>
      </c>
    </row>
    <row r="9017" spans="1:10" x14ac:dyDescent="0.25">
      <c r="A9017" s="76"/>
      <c r="B9017" s="76"/>
      <c r="C9017" s="76" t="s">
        <v>543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542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285</v>
      </c>
      <c r="F9019" s="77">
        <v>40543</v>
      </c>
      <c r="G9019" s="76" t="s">
        <v>541</v>
      </c>
      <c r="H9019" s="76"/>
      <c r="I9019" s="76" t="s">
        <v>540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285</v>
      </c>
      <c r="F9020" s="77">
        <v>40574</v>
      </c>
      <c r="G9020" s="76" t="s">
        <v>539</v>
      </c>
      <c r="H9020" s="76"/>
      <c r="I9020" s="76" t="s">
        <v>538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285</v>
      </c>
      <c r="F9021" s="77">
        <v>40574</v>
      </c>
      <c r="G9021" s="76" t="s">
        <v>537</v>
      </c>
      <c r="H9021" s="76"/>
      <c r="I9021" s="76" t="s">
        <v>536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285</v>
      </c>
      <c r="F9022" s="77">
        <v>40633</v>
      </c>
      <c r="G9022" s="76" t="s">
        <v>535</v>
      </c>
      <c r="H9022" s="76"/>
      <c r="I9022" s="76" t="s">
        <v>534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285</v>
      </c>
      <c r="F9023" s="77">
        <v>40724</v>
      </c>
      <c r="G9023" s="76" t="s">
        <v>533</v>
      </c>
      <c r="H9023" s="76"/>
      <c r="I9023" s="76" t="s">
        <v>532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285</v>
      </c>
      <c r="F9024" s="77">
        <v>40755</v>
      </c>
      <c r="G9024" s="76" t="s">
        <v>531</v>
      </c>
      <c r="H9024" s="76"/>
      <c r="I9024" s="76" t="s">
        <v>530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285</v>
      </c>
      <c r="F9025" s="77">
        <v>40877</v>
      </c>
      <c r="G9025" s="76" t="s">
        <v>289</v>
      </c>
      <c r="H9025" s="76"/>
      <c r="I9025" s="76" t="s">
        <v>288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285</v>
      </c>
      <c r="F9026" s="77">
        <v>40877</v>
      </c>
      <c r="G9026" s="76" t="s">
        <v>529</v>
      </c>
      <c r="H9026" s="76"/>
      <c r="I9026" s="76" t="s">
        <v>528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285</v>
      </c>
      <c r="F9027" s="77">
        <v>40908</v>
      </c>
      <c r="G9027" s="76" t="s">
        <v>527</v>
      </c>
      <c r="H9027" s="76"/>
      <c r="I9027" s="76" t="s">
        <v>526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285</v>
      </c>
      <c r="F9028" s="77">
        <v>40939</v>
      </c>
      <c r="G9028" s="76" t="s">
        <v>525</v>
      </c>
      <c r="H9028" s="76"/>
      <c r="I9028" s="76" t="s">
        <v>524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285</v>
      </c>
      <c r="F9029" s="77">
        <v>40968</v>
      </c>
      <c r="G9029" s="76" t="s">
        <v>523</v>
      </c>
      <c r="H9029" s="76"/>
      <c r="I9029" s="76" t="s">
        <v>522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285</v>
      </c>
      <c r="F9030" s="77">
        <v>40999</v>
      </c>
      <c r="G9030" s="76" t="s">
        <v>521</v>
      </c>
      <c r="H9030" s="76"/>
      <c r="I9030" s="76" t="s">
        <v>520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285</v>
      </c>
      <c r="F9031" s="77">
        <v>41029</v>
      </c>
      <c r="G9031" s="76" t="s">
        <v>519</v>
      </c>
      <c r="H9031" s="76"/>
      <c r="I9031" s="76" t="s">
        <v>518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285</v>
      </c>
      <c r="F9032" s="77">
        <v>41029</v>
      </c>
      <c r="G9032" s="76" t="s">
        <v>517</v>
      </c>
      <c r="H9032" s="76"/>
      <c r="I9032" s="76" t="s">
        <v>516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285</v>
      </c>
      <c r="F9033" s="77">
        <v>41060</v>
      </c>
      <c r="G9033" s="76" t="s">
        <v>515</v>
      </c>
      <c r="H9033" s="76"/>
      <c r="I9033" s="76" t="s">
        <v>514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285</v>
      </c>
      <c r="F9034" s="77">
        <v>41121</v>
      </c>
      <c r="G9034" s="76" t="s">
        <v>513</v>
      </c>
      <c r="H9034" s="76"/>
      <c r="I9034" s="76" t="s">
        <v>512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285</v>
      </c>
      <c r="F9035" s="77">
        <v>41152</v>
      </c>
      <c r="G9035" s="76" t="s">
        <v>511</v>
      </c>
      <c r="H9035" s="76"/>
      <c r="I9035" s="76" t="s">
        <v>510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285</v>
      </c>
      <c r="F9036" s="77">
        <v>41182</v>
      </c>
      <c r="G9036" s="76" t="s">
        <v>509</v>
      </c>
      <c r="H9036" s="76"/>
      <c r="I9036" s="76" t="s">
        <v>508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285</v>
      </c>
      <c r="F9037" s="77">
        <v>41213</v>
      </c>
      <c r="G9037" s="76" t="s">
        <v>507</v>
      </c>
      <c r="H9037" s="76"/>
      <c r="I9037" s="76" t="s">
        <v>506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285</v>
      </c>
      <c r="F9038" s="77">
        <v>41243</v>
      </c>
      <c r="G9038" s="76" t="s">
        <v>505</v>
      </c>
      <c r="H9038" s="76"/>
      <c r="I9038" s="76" t="s">
        <v>504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285</v>
      </c>
      <c r="F9039" s="77">
        <v>41274</v>
      </c>
      <c r="G9039" s="76" t="s">
        <v>503</v>
      </c>
      <c r="H9039" s="76"/>
      <c r="I9039" s="76" t="s">
        <v>502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285</v>
      </c>
      <c r="F9040" s="77">
        <v>41305</v>
      </c>
      <c r="G9040" s="76" t="s">
        <v>501</v>
      </c>
      <c r="H9040" s="76"/>
      <c r="I9040" s="76" t="s">
        <v>500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285</v>
      </c>
      <c r="F9041" s="77">
        <v>41333</v>
      </c>
      <c r="G9041" s="76" t="s">
        <v>499</v>
      </c>
      <c r="H9041" s="76"/>
      <c r="I9041" s="76" t="s">
        <v>498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285</v>
      </c>
      <c r="F9042" s="77">
        <v>41364</v>
      </c>
      <c r="G9042" s="76" t="s">
        <v>497</v>
      </c>
      <c r="H9042" s="76"/>
      <c r="I9042" s="76" t="s">
        <v>496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285</v>
      </c>
      <c r="F9043" s="77">
        <v>41394</v>
      </c>
      <c r="G9043" s="76" t="s">
        <v>495</v>
      </c>
      <c r="H9043" s="76"/>
      <c r="I9043" s="76" t="s">
        <v>494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285</v>
      </c>
      <c r="F9044" s="77">
        <v>41425</v>
      </c>
      <c r="G9044" s="76" t="s">
        <v>493</v>
      </c>
      <c r="H9044" s="76"/>
      <c r="I9044" s="76" t="s">
        <v>492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285</v>
      </c>
      <c r="F9045" s="77">
        <v>41455</v>
      </c>
      <c r="G9045" s="76" t="s">
        <v>491</v>
      </c>
      <c r="H9045" s="76"/>
      <c r="I9045" s="76" t="s">
        <v>490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285</v>
      </c>
      <c r="F9046" s="77">
        <v>41517</v>
      </c>
      <c r="G9046" s="76" t="s">
        <v>489</v>
      </c>
      <c r="H9046" s="76"/>
      <c r="I9046" s="76" t="s">
        <v>488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285</v>
      </c>
      <c r="F9047" s="77">
        <v>41547</v>
      </c>
      <c r="G9047" s="76" t="s">
        <v>487</v>
      </c>
      <c r="H9047" s="76"/>
      <c r="I9047" s="76" t="s">
        <v>486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285</v>
      </c>
      <c r="F9048" s="77">
        <v>41578</v>
      </c>
      <c r="G9048" s="76" t="s">
        <v>485</v>
      </c>
      <c r="H9048" s="76"/>
      <c r="I9048" s="76" t="s">
        <v>484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285</v>
      </c>
      <c r="F9049" s="77">
        <v>41608</v>
      </c>
      <c r="G9049" s="76" t="s">
        <v>483</v>
      </c>
      <c r="H9049" s="76"/>
      <c r="I9049" s="76" t="s">
        <v>482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285</v>
      </c>
      <c r="F9050" s="77">
        <v>41639</v>
      </c>
      <c r="G9050" s="76" t="s">
        <v>481</v>
      </c>
      <c r="H9050" s="76"/>
      <c r="I9050" s="76" t="s">
        <v>480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285</v>
      </c>
      <c r="F9051" s="77">
        <v>41666</v>
      </c>
      <c r="G9051" s="76" t="s">
        <v>479</v>
      </c>
      <c r="H9051" s="76"/>
      <c r="I9051" s="76" t="s">
        <v>475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285</v>
      </c>
      <c r="F9052" s="77">
        <v>41673</v>
      </c>
      <c r="G9052" s="76" t="s">
        <v>478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285</v>
      </c>
      <c r="F9053" s="77">
        <v>41698</v>
      </c>
      <c r="G9053" s="76" t="s">
        <v>477</v>
      </c>
      <c r="H9053" s="76"/>
      <c r="I9053" s="76" t="s">
        <v>476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296</v>
      </c>
      <c r="F9054" s="77">
        <v>41708</v>
      </c>
      <c r="G9054" s="76"/>
      <c r="H9054" s="76" t="s">
        <v>411</v>
      </c>
      <c r="I9054" s="76" t="s">
        <v>475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296</v>
      </c>
      <c r="F9055" s="77">
        <v>41715</v>
      </c>
      <c r="G9055" s="76"/>
      <c r="H9055" s="76" t="s">
        <v>411</v>
      </c>
      <c r="I9055" s="76" t="s">
        <v>474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285</v>
      </c>
      <c r="F9056" s="77">
        <v>41729</v>
      </c>
      <c r="G9056" s="76" t="s">
        <v>473</v>
      </c>
      <c r="H9056" s="76"/>
      <c r="I9056" s="76" t="s">
        <v>472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296</v>
      </c>
      <c r="F9057" s="77">
        <v>41730</v>
      </c>
      <c r="G9057" s="76"/>
      <c r="H9057" s="76" t="s">
        <v>411</v>
      </c>
      <c r="I9057" s="76" t="s">
        <v>463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285</v>
      </c>
      <c r="F9058" s="77">
        <v>41759</v>
      </c>
      <c r="G9058" s="76" t="s">
        <v>471</v>
      </c>
      <c r="H9058" s="76"/>
      <c r="I9058" s="76" t="s">
        <v>470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296</v>
      </c>
      <c r="F9059" s="77">
        <v>41786</v>
      </c>
      <c r="G9059" s="76"/>
      <c r="H9059" s="76" t="s">
        <v>411</v>
      </c>
      <c r="I9059" s="76" t="s">
        <v>463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285</v>
      </c>
      <c r="F9060" s="77">
        <v>41851</v>
      </c>
      <c r="G9060" s="76" t="s">
        <v>469</v>
      </c>
      <c r="H9060" s="76"/>
      <c r="I9060" s="76" t="s">
        <v>468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285</v>
      </c>
      <c r="F9061" s="77">
        <v>41882</v>
      </c>
      <c r="G9061" s="76" t="s">
        <v>467</v>
      </c>
      <c r="H9061" s="76"/>
      <c r="I9061" s="76" t="s">
        <v>466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285</v>
      </c>
      <c r="F9062" s="77">
        <v>41912</v>
      </c>
      <c r="G9062" s="76" t="s">
        <v>287</v>
      </c>
      <c r="H9062" s="76"/>
      <c r="I9062" s="76" t="s">
        <v>286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285</v>
      </c>
      <c r="F9063" s="77">
        <v>41943</v>
      </c>
      <c r="G9063" s="76" t="s">
        <v>465</v>
      </c>
      <c r="H9063" s="76"/>
      <c r="I9063" s="76" t="s">
        <v>464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296</v>
      </c>
      <c r="F9064" s="77">
        <v>41967</v>
      </c>
      <c r="G9064" s="76"/>
      <c r="H9064" s="76" t="s">
        <v>411</v>
      </c>
      <c r="I9064" s="76" t="s">
        <v>463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285</v>
      </c>
      <c r="F9065" s="77">
        <v>41973</v>
      </c>
      <c r="G9065" s="76" t="s">
        <v>462</v>
      </c>
      <c r="H9065" s="76"/>
      <c r="I9065" s="76" t="s">
        <v>461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285</v>
      </c>
      <c r="F9066" s="77">
        <v>42004</v>
      </c>
      <c r="G9066" s="76" t="s">
        <v>460</v>
      </c>
      <c r="H9066" s="76"/>
      <c r="I9066" s="76" t="s">
        <v>459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296</v>
      </c>
      <c r="F9067" s="77">
        <v>42024</v>
      </c>
      <c r="G9067" s="76"/>
      <c r="H9067" s="76" t="s">
        <v>411</v>
      </c>
      <c r="I9067" s="76" t="s">
        <v>458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285</v>
      </c>
      <c r="F9068" s="77">
        <v>42063</v>
      </c>
      <c r="G9068" s="76" t="s">
        <v>457</v>
      </c>
      <c r="H9068" s="76"/>
      <c r="I9068" s="76" t="s">
        <v>456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296</v>
      </c>
      <c r="F9069" s="77">
        <v>42079</v>
      </c>
      <c r="G9069" s="76"/>
      <c r="H9069" s="76" t="s">
        <v>411</v>
      </c>
      <c r="I9069" s="76" t="s">
        <v>455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446</v>
      </c>
      <c r="F9070" s="77">
        <v>42090</v>
      </c>
      <c r="G9070" s="76"/>
      <c r="H9070" s="76" t="s">
        <v>454</v>
      </c>
      <c r="I9070" s="76" t="s">
        <v>453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446</v>
      </c>
      <c r="F9071" s="77">
        <v>42090</v>
      </c>
      <c r="G9071" s="76"/>
      <c r="H9071" s="76" t="s">
        <v>454</v>
      </c>
      <c r="I9071" s="76" t="s">
        <v>453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285</v>
      </c>
      <c r="F9072" s="77">
        <v>42094</v>
      </c>
      <c r="G9072" s="76" t="s">
        <v>452</v>
      </c>
      <c r="H9072" s="76"/>
      <c r="I9072" s="76" t="s">
        <v>451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296</v>
      </c>
      <c r="F9073" s="77">
        <v>42121</v>
      </c>
      <c r="G9073" s="76"/>
      <c r="H9073" s="76" t="s">
        <v>450</v>
      </c>
      <c r="I9073" s="76" t="s">
        <v>449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285</v>
      </c>
      <c r="F9074" s="77">
        <v>42124</v>
      </c>
      <c r="G9074" s="76" t="s">
        <v>448</v>
      </c>
      <c r="H9074" s="76"/>
      <c r="I9074" s="76" t="s">
        <v>447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446</v>
      </c>
      <c r="F9075" s="77">
        <v>42174</v>
      </c>
      <c r="G9075" s="76"/>
      <c r="H9075" s="76" t="s">
        <v>445</v>
      </c>
      <c r="I9075" s="76" t="s">
        <v>444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285</v>
      </c>
      <c r="F9076" s="77">
        <v>42185</v>
      </c>
      <c r="G9076" s="76" t="s">
        <v>443</v>
      </c>
      <c r="H9076" s="76"/>
      <c r="I9076" s="76" t="s">
        <v>442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296</v>
      </c>
      <c r="F9077" s="77">
        <v>42247</v>
      </c>
      <c r="G9077" s="76"/>
      <c r="H9077" s="76" t="s">
        <v>411</v>
      </c>
      <c r="I9077" s="76" t="s">
        <v>441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285</v>
      </c>
      <c r="F9078" s="77">
        <v>42247</v>
      </c>
      <c r="G9078" s="76" t="s">
        <v>440</v>
      </c>
      <c r="H9078" s="76"/>
      <c r="I9078" s="76" t="s">
        <v>439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285</v>
      </c>
      <c r="F9079" s="77">
        <v>42277</v>
      </c>
      <c r="G9079" s="76" t="s">
        <v>438</v>
      </c>
      <c r="H9079" s="76"/>
      <c r="I9079" s="76" t="s">
        <v>437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285</v>
      </c>
      <c r="F9080" s="77">
        <v>42308</v>
      </c>
      <c r="G9080" s="76" t="s">
        <v>436</v>
      </c>
      <c r="H9080" s="76"/>
      <c r="I9080" s="76" t="s">
        <v>435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285</v>
      </c>
      <c r="F9081" s="77">
        <v>42338</v>
      </c>
      <c r="G9081" s="76" t="s">
        <v>434</v>
      </c>
      <c r="H9081" s="76"/>
      <c r="I9081" s="76" t="s">
        <v>433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285</v>
      </c>
      <c r="F9082" s="77">
        <v>42369</v>
      </c>
      <c r="G9082" s="76" t="s">
        <v>432</v>
      </c>
      <c r="H9082" s="76"/>
      <c r="I9082" s="76" t="s">
        <v>431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296</v>
      </c>
      <c r="F9083" s="77">
        <v>42376</v>
      </c>
      <c r="G9083" s="76"/>
      <c r="H9083" s="76" t="s">
        <v>411</v>
      </c>
      <c r="I9083" s="76" t="s">
        <v>430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296</v>
      </c>
      <c r="F9084" s="77">
        <v>42390</v>
      </c>
      <c r="G9084" s="76"/>
      <c r="H9084" s="76" t="s">
        <v>411</v>
      </c>
      <c r="I9084" s="76" t="s">
        <v>429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296</v>
      </c>
      <c r="F9085" s="77">
        <v>42429</v>
      </c>
      <c r="G9085" s="76"/>
      <c r="H9085" s="76" t="s">
        <v>411</v>
      </c>
      <c r="I9085" s="76" t="s">
        <v>428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285</v>
      </c>
      <c r="F9086" s="77">
        <v>42429</v>
      </c>
      <c r="G9086" s="76" t="s">
        <v>427</v>
      </c>
      <c r="H9086" s="76"/>
      <c r="I9086" s="76" t="s">
        <v>394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296</v>
      </c>
      <c r="F9087" s="77">
        <v>42432</v>
      </c>
      <c r="G9087" s="76"/>
      <c r="H9087" s="76" t="s">
        <v>353</v>
      </c>
      <c r="I9087" s="76" t="s">
        <v>389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285</v>
      </c>
      <c r="F9088" s="77">
        <v>42460</v>
      </c>
      <c r="G9088" s="76" t="s">
        <v>426</v>
      </c>
      <c r="H9088" s="76"/>
      <c r="I9088" s="76" t="s">
        <v>425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296</v>
      </c>
      <c r="F9089" s="77">
        <v>42467</v>
      </c>
      <c r="G9089" s="76"/>
      <c r="H9089" s="76" t="s">
        <v>411</v>
      </c>
      <c r="I9089" s="76" t="s">
        <v>424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285</v>
      </c>
      <c r="F9090" s="77">
        <v>42490</v>
      </c>
      <c r="G9090" s="76" t="s">
        <v>423</v>
      </c>
      <c r="H9090" s="76"/>
      <c r="I9090" s="76" t="s">
        <v>422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296</v>
      </c>
      <c r="F9091" s="77">
        <v>42521</v>
      </c>
      <c r="G9091" s="76"/>
      <c r="H9091" s="76" t="s">
        <v>411</v>
      </c>
      <c r="I9091" s="76" t="s">
        <v>421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285</v>
      </c>
      <c r="F9092" s="77">
        <v>42521</v>
      </c>
      <c r="G9092" s="76" t="s">
        <v>420</v>
      </c>
      <c r="H9092" s="76"/>
      <c r="I9092" s="76" t="s">
        <v>419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285</v>
      </c>
      <c r="F9093" s="77">
        <v>42551</v>
      </c>
      <c r="G9093" s="76" t="s">
        <v>418</v>
      </c>
      <c r="H9093" s="76"/>
      <c r="I9093" s="76" t="s">
        <v>417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296</v>
      </c>
      <c r="F9094" s="77">
        <v>42559</v>
      </c>
      <c r="G9094" s="76"/>
      <c r="H9094" s="76" t="s">
        <v>411</v>
      </c>
      <c r="I9094" s="76" t="s">
        <v>416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285</v>
      </c>
      <c r="F9095" s="77">
        <v>42582</v>
      </c>
      <c r="G9095" s="76" t="s">
        <v>415</v>
      </c>
      <c r="H9095" s="76"/>
      <c r="I9095" s="76" t="s">
        <v>414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285</v>
      </c>
      <c r="F9096" s="77">
        <v>42613</v>
      </c>
      <c r="G9096" s="76" t="s">
        <v>413</v>
      </c>
      <c r="H9096" s="76"/>
      <c r="I9096" s="76" t="s">
        <v>412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296</v>
      </c>
      <c r="F9097" s="77">
        <v>42619</v>
      </c>
      <c r="G9097" s="76"/>
      <c r="H9097" s="76" t="s">
        <v>411</v>
      </c>
      <c r="I9097" s="76" t="s">
        <v>410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296</v>
      </c>
      <c r="F9098" s="77">
        <v>42621</v>
      </c>
      <c r="G9098" s="76"/>
      <c r="H9098" s="76" t="s">
        <v>353</v>
      </c>
      <c r="I9098" s="76" t="s">
        <v>389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285</v>
      </c>
      <c r="F9099" s="77">
        <v>42643</v>
      </c>
      <c r="G9099" s="76" t="s">
        <v>409</v>
      </c>
      <c r="H9099" s="76"/>
      <c r="I9099" s="76" t="s">
        <v>408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296</v>
      </c>
      <c r="F9100" s="77">
        <v>42670</v>
      </c>
      <c r="G9100" s="76"/>
      <c r="H9100" s="76" t="s">
        <v>353</v>
      </c>
      <c r="I9100" s="76" t="s">
        <v>407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285</v>
      </c>
      <c r="F9101" s="77">
        <v>42675</v>
      </c>
      <c r="G9101" s="76" t="s">
        <v>406</v>
      </c>
      <c r="H9101" s="76"/>
      <c r="I9101" s="76" t="s">
        <v>405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296</v>
      </c>
      <c r="F9102" s="77">
        <v>42712</v>
      </c>
      <c r="G9102" s="76"/>
      <c r="H9102" s="76" t="s">
        <v>353</v>
      </c>
      <c r="I9102" s="76" t="s">
        <v>404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296</v>
      </c>
      <c r="F9103" s="77">
        <v>42716</v>
      </c>
      <c r="G9103" s="76"/>
      <c r="H9103" s="76" t="s">
        <v>353</v>
      </c>
      <c r="I9103" s="76" t="s">
        <v>403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285</v>
      </c>
      <c r="F9104" s="77">
        <v>42735</v>
      </c>
      <c r="G9104" s="76" t="s">
        <v>402</v>
      </c>
      <c r="H9104" s="76"/>
      <c r="I9104" s="76" t="s">
        <v>401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285</v>
      </c>
      <c r="F9105" s="77">
        <v>42735</v>
      </c>
      <c r="G9105" s="76" t="s">
        <v>400</v>
      </c>
      <c r="H9105" s="76"/>
      <c r="I9105" s="76" t="s">
        <v>399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285</v>
      </c>
      <c r="F9106" s="77">
        <v>42766</v>
      </c>
      <c r="G9106" s="76" t="s">
        <v>398</v>
      </c>
      <c r="H9106" s="76"/>
      <c r="I9106" s="76" t="s">
        <v>397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296</v>
      </c>
      <c r="F9107" s="77">
        <v>42793</v>
      </c>
      <c r="G9107" s="76"/>
      <c r="H9107" s="76" t="s">
        <v>350</v>
      </c>
      <c r="I9107" s="76" t="s">
        <v>396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285</v>
      </c>
      <c r="F9108" s="77">
        <v>42794</v>
      </c>
      <c r="G9108" s="76" t="s">
        <v>395</v>
      </c>
      <c r="H9108" s="76"/>
      <c r="I9108" s="76" t="s">
        <v>394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276</v>
      </c>
      <c r="F9109" s="77">
        <v>42795</v>
      </c>
      <c r="G9109" s="76"/>
      <c r="H9109" s="76" t="s">
        <v>393</v>
      </c>
      <c r="I9109" s="76" t="s">
        <v>392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276</v>
      </c>
      <c r="F9110" s="77">
        <v>42813</v>
      </c>
      <c r="G9110" s="76"/>
      <c r="H9110" s="76" t="s">
        <v>360</v>
      </c>
      <c r="I9110" s="76" t="s">
        <v>386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285</v>
      </c>
      <c r="F9111" s="77">
        <v>42825</v>
      </c>
      <c r="G9111" s="76" t="s">
        <v>391</v>
      </c>
      <c r="H9111" s="76"/>
      <c r="I9111" s="76" t="s">
        <v>390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276</v>
      </c>
      <c r="F9112" s="77">
        <v>42841</v>
      </c>
      <c r="G9112" s="76"/>
      <c r="H9112" s="76" t="s">
        <v>350</v>
      </c>
      <c r="I9112" s="76" t="s">
        <v>389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285</v>
      </c>
      <c r="F9113" s="77">
        <v>42855</v>
      </c>
      <c r="G9113" s="76" t="s">
        <v>388</v>
      </c>
      <c r="H9113" s="76"/>
      <c r="I9113" s="76" t="s">
        <v>387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276</v>
      </c>
      <c r="F9114" s="77">
        <v>42876</v>
      </c>
      <c r="G9114" s="76"/>
      <c r="H9114" s="76" t="s">
        <v>360</v>
      </c>
      <c r="I9114" s="76" t="s">
        <v>386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276</v>
      </c>
      <c r="F9115" s="77">
        <v>42883</v>
      </c>
      <c r="G9115" s="76"/>
      <c r="H9115" s="76" t="s">
        <v>353</v>
      </c>
      <c r="I9115" s="76" t="s">
        <v>385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276</v>
      </c>
      <c r="F9116" s="77">
        <v>42951</v>
      </c>
      <c r="G9116" s="76" t="s">
        <v>384</v>
      </c>
      <c r="H9116" s="76" t="s">
        <v>350</v>
      </c>
      <c r="I9116" s="76" t="s">
        <v>383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276</v>
      </c>
      <c r="F9117" s="77">
        <v>42992</v>
      </c>
      <c r="G9117" s="76" t="s">
        <v>382</v>
      </c>
      <c r="H9117" s="76" t="s">
        <v>350</v>
      </c>
      <c r="I9117" s="76" t="s">
        <v>381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285</v>
      </c>
      <c r="F9118" s="77">
        <v>43008</v>
      </c>
      <c r="G9118" s="76" t="s">
        <v>380</v>
      </c>
      <c r="H9118" s="76"/>
      <c r="I9118" s="76" t="s">
        <v>379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337</v>
      </c>
      <c r="F9119" s="77">
        <v>43040</v>
      </c>
      <c r="G9119" s="76" t="s">
        <v>378</v>
      </c>
      <c r="H9119" s="76" t="s">
        <v>377</v>
      </c>
      <c r="I9119" s="76" t="s">
        <v>376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276</v>
      </c>
      <c r="F9120" s="77">
        <v>43049</v>
      </c>
      <c r="G9120" s="76" t="s">
        <v>375</v>
      </c>
      <c r="H9120" s="76" t="s">
        <v>353</v>
      </c>
      <c r="I9120" s="76" t="s">
        <v>374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276</v>
      </c>
      <c r="F9121" s="77">
        <v>43049</v>
      </c>
      <c r="G9121" s="76" t="s">
        <v>371</v>
      </c>
      <c r="H9121" s="76" t="s">
        <v>353</v>
      </c>
      <c r="I9121" s="76" t="s">
        <v>373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276</v>
      </c>
      <c r="F9122" s="77">
        <v>43049</v>
      </c>
      <c r="G9122" s="76" t="s">
        <v>371</v>
      </c>
      <c r="H9122" s="76" t="s">
        <v>353</v>
      </c>
      <c r="I9122" s="76" t="s">
        <v>372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276</v>
      </c>
      <c r="F9123" s="77">
        <v>43049</v>
      </c>
      <c r="G9123" s="76" t="s">
        <v>371</v>
      </c>
      <c r="H9123" s="76" t="s">
        <v>353</v>
      </c>
      <c r="I9123" s="76" t="s">
        <v>370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276</v>
      </c>
      <c r="F9124" s="77">
        <v>43131</v>
      </c>
      <c r="G9124" s="76" t="s">
        <v>369</v>
      </c>
      <c r="H9124" s="76" t="s">
        <v>353</v>
      </c>
      <c r="I9124" s="76" t="s">
        <v>368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276</v>
      </c>
      <c r="F9125" s="77">
        <v>43154</v>
      </c>
      <c r="G9125" s="76" t="s">
        <v>367</v>
      </c>
      <c r="H9125" s="76" t="s">
        <v>350</v>
      </c>
      <c r="I9125" s="76" t="s">
        <v>366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285</v>
      </c>
      <c r="F9126" s="77">
        <v>43281</v>
      </c>
      <c r="G9126" s="76" t="s">
        <v>365</v>
      </c>
      <c r="H9126" s="76"/>
      <c r="I9126" s="76" t="s">
        <v>364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276</v>
      </c>
      <c r="F9127" s="77">
        <v>43326</v>
      </c>
      <c r="G9127" s="76" t="s">
        <v>363</v>
      </c>
      <c r="H9127" s="76" t="s">
        <v>350</v>
      </c>
      <c r="I9127" s="76" t="s">
        <v>362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276</v>
      </c>
      <c r="F9128" s="77">
        <v>43419</v>
      </c>
      <c r="G9128" s="76" t="s">
        <v>361</v>
      </c>
      <c r="H9128" s="76" t="s">
        <v>360</v>
      </c>
      <c r="I9128" s="76" t="s">
        <v>359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276</v>
      </c>
      <c r="F9129" s="77">
        <v>43434</v>
      </c>
      <c r="G9129" s="76" t="s">
        <v>356</v>
      </c>
      <c r="H9129" s="76" t="s">
        <v>353</v>
      </c>
      <c r="I9129" s="76" t="s">
        <v>358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276</v>
      </c>
      <c r="F9130" s="77">
        <v>43434</v>
      </c>
      <c r="G9130" s="76" t="s">
        <v>356</v>
      </c>
      <c r="H9130" s="76" t="s">
        <v>353</v>
      </c>
      <c r="I9130" s="76" t="s">
        <v>357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276</v>
      </c>
      <c r="F9131" s="77">
        <v>43434</v>
      </c>
      <c r="G9131" s="76" t="s">
        <v>356</v>
      </c>
      <c r="H9131" s="76" t="s">
        <v>353</v>
      </c>
      <c r="I9131" s="76" t="s">
        <v>355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276</v>
      </c>
      <c r="F9132" s="77">
        <v>43477</v>
      </c>
      <c r="G9132" s="76" t="s">
        <v>354</v>
      </c>
      <c r="H9132" s="76" t="s">
        <v>353</v>
      </c>
      <c r="I9132" s="76" t="s">
        <v>352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276</v>
      </c>
      <c r="F9133" s="77">
        <v>43496</v>
      </c>
      <c r="G9133" s="76" t="s">
        <v>351</v>
      </c>
      <c r="H9133" s="76" t="s">
        <v>350</v>
      </c>
      <c r="I9133" s="76" t="s">
        <v>349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337</v>
      </c>
      <c r="F9134" s="77">
        <v>43530</v>
      </c>
      <c r="G9134" s="76" t="s">
        <v>348</v>
      </c>
      <c r="H9134" s="76" t="s">
        <v>347</v>
      </c>
      <c r="I9134" s="76" t="s">
        <v>346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337</v>
      </c>
      <c r="F9135" s="77">
        <v>43675</v>
      </c>
      <c r="G9135" s="76" t="s">
        <v>345</v>
      </c>
      <c r="H9135" s="76" t="s">
        <v>344</v>
      </c>
      <c r="I9135" s="76" t="s">
        <v>343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285</v>
      </c>
      <c r="F9136" s="77">
        <v>43769</v>
      </c>
      <c r="G9136" s="76" t="s">
        <v>342</v>
      </c>
      <c r="H9136" s="76"/>
      <c r="I9136" s="76" t="s">
        <v>341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276</v>
      </c>
      <c r="F9137" s="77">
        <v>43831</v>
      </c>
      <c r="G9137" s="76" t="s">
        <v>340</v>
      </c>
      <c r="H9137" s="76" t="s">
        <v>279</v>
      </c>
      <c r="I9137" s="76" t="s">
        <v>278</v>
      </c>
      <c r="J9137" s="78">
        <v>-528.89</v>
      </c>
    </row>
    <row r="9138" spans="1:10" x14ac:dyDescent="0.25">
      <c r="A9138" s="76"/>
      <c r="B9138" s="76"/>
      <c r="C9138" s="76" t="s">
        <v>339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338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337</v>
      </c>
      <c r="F9140" s="77">
        <v>43140</v>
      </c>
      <c r="G9140" s="76" t="s">
        <v>336</v>
      </c>
      <c r="H9140" s="76" t="s">
        <v>335</v>
      </c>
      <c r="I9140" s="76" t="s">
        <v>334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285</v>
      </c>
      <c r="F9141" s="77">
        <v>43190</v>
      </c>
      <c r="G9141" s="76" t="s">
        <v>316</v>
      </c>
      <c r="H9141" s="76"/>
      <c r="I9141" s="76" t="s">
        <v>315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276</v>
      </c>
      <c r="F9142" s="77">
        <v>43279</v>
      </c>
      <c r="G9142" s="76" t="s">
        <v>333</v>
      </c>
      <c r="H9142" s="76" t="s">
        <v>332</v>
      </c>
      <c r="I9142" s="76" t="s">
        <v>331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276</v>
      </c>
      <c r="F9143" s="77">
        <v>43451</v>
      </c>
      <c r="G9143" s="76" t="s">
        <v>330</v>
      </c>
      <c r="H9143" s="76" t="s">
        <v>323</v>
      </c>
      <c r="I9143" s="76" t="s">
        <v>329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276</v>
      </c>
      <c r="F9144" s="77">
        <v>43451</v>
      </c>
      <c r="G9144" s="76" t="s">
        <v>328</v>
      </c>
      <c r="H9144" s="76" t="s">
        <v>323</v>
      </c>
      <c r="I9144" s="76" t="s">
        <v>327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276</v>
      </c>
      <c r="F9145" s="77">
        <v>43455</v>
      </c>
      <c r="G9145" s="76" t="s">
        <v>326</v>
      </c>
      <c r="H9145" s="76" t="s">
        <v>323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276</v>
      </c>
      <c r="F9146" s="77">
        <v>43677</v>
      </c>
      <c r="G9146" s="76" t="s">
        <v>325</v>
      </c>
      <c r="H9146" s="76" t="s">
        <v>323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276</v>
      </c>
      <c r="F9147" s="77">
        <v>43677</v>
      </c>
      <c r="G9147" s="76" t="s">
        <v>324</v>
      </c>
      <c r="H9147" s="76" t="s">
        <v>323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322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228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276</v>
      </c>
      <c r="F9150" s="77">
        <v>43019</v>
      </c>
      <c r="G9150" s="76" t="s">
        <v>321</v>
      </c>
      <c r="H9150" s="76" t="s">
        <v>301</v>
      </c>
      <c r="I9150" s="76" t="s">
        <v>300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276</v>
      </c>
      <c r="F9151" s="77">
        <v>43019</v>
      </c>
      <c r="G9151" s="76" t="s">
        <v>321</v>
      </c>
      <c r="H9151" s="76" t="s">
        <v>301</v>
      </c>
      <c r="I9151" s="76" t="s">
        <v>320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276</v>
      </c>
      <c r="F9152" s="77">
        <v>43020</v>
      </c>
      <c r="G9152" s="76" t="s">
        <v>319</v>
      </c>
      <c r="H9152" s="76" t="s">
        <v>318</v>
      </c>
      <c r="I9152" s="76" t="s">
        <v>317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285</v>
      </c>
      <c r="F9153" s="77">
        <v>43190</v>
      </c>
      <c r="G9153" s="76" t="s">
        <v>316</v>
      </c>
      <c r="H9153" s="76"/>
      <c r="I9153" s="76" t="s">
        <v>315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276</v>
      </c>
      <c r="F9154" s="77">
        <v>43203</v>
      </c>
      <c r="G9154" s="76" t="s">
        <v>314</v>
      </c>
      <c r="H9154" s="76" t="s">
        <v>298</v>
      </c>
      <c r="I9154" s="76" t="s">
        <v>313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276</v>
      </c>
      <c r="F9155" s="77">
        <v>43203</v>
      </c>
      <c r="G9155" s="76" t="s">
        <v>312</v>
      </c>
      <c r="H9155" s="76" t="s">
        <v>298</v>
      </c>
      <c r="I9155" s="76" t="s">
        <v>311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285</v>
      </c>
      <c r="F9156" s="77">
        <v>43251</v>
      </c>
      <c r="G9156" s="76" t="s">
        <v>310</v>
      </c>
      <c r="H9156" s="76"/>
      <c r="I9156" s="76" t="s">
        <v>309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276</v>
      </c>
      <c r="F9157" s="77">
        <v>43293</v>
      </c>
      <c r="G9157" s="76" t="s">
        <v>308</v>
      </c>
      <c r="H9157" s="76" t="s">
        <v>298</v>
      </c>
      <c r="I9157" s="76" t="s">
        <v>307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276</v>
      </c>
      <c r="F9158" s="77">
        <v>43358</v>
      </c>
      <c r="G9158" s="76" t="s">
        <v>306</v>
      </c>
      <c r="H9158" s="76" t="s">
        <v>298</v>
      </c>
      <c r="I9158" s="76" t="s">
        <v>305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276</v>
      </c>
      <c r="F9159" s="77">
        <v>43358</v>
      </c>
      <c r="G9159" s="76" t="s">
        <v>304</v>
      </c>
      <c r="H9159" s="76" t="s">
        <v>256</v>
      </c>
      <c r="I9159" s="76" t="s">
        <v>303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276</v>
      </c>
      <c r="F9160" s="77">
        <v>43434</v>
      </c>
      <c r="G9160" s="76" t="s">
        <v>302</v>
      </c>
      <c r="H9160" s="76" t="s">
        <v>301</v>
      </c>
      <c r="I9160" s="76" t="s">
        <v>300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276</v>
      </c>
      <c r="F9161" s="77">
        <v>43434</v>
      </c>
      <c r="G9161" s="76" t="s">
        <v>299</v>
      </c>
      <c r="H9161" s="76" t="s">
        <v>298</v>
      </c>
      <c r="I9161" s="76" t="s">
        <v>297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296</v>
      </c>
      <c r="F9162" s="77">
        <v>43438</v>
      </c>
      <c r="G9162" s="76" t="s">
        <v>295</v>
      </c>
      <c r="H9162" s="76" t="s">
        <v>256</v>
      </c>
      <c r="I9162" s="76" t="s">
        <v>294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276</v>
      </c>
      <c r="F9163" s="77">
        <v>44119</v>
      </c>
      <c r="G9163" s="76" t="s">
        <v>293</v>
      </c>
      <c r="H9163" s="76" t="s">
        <v>256</v>
      </c>
      <c r="I9163" s="76" t="s">
        <v>292</v>
      </c>
      <c r="J9163" s="78">
        <v>-3053.61</v>
      </c>
    </row>
    <row r="9164" spans="1:10" x14ac:dyDescent="0.25">
      <c r="A9164" s="76"/>
      <c r="B9164" s="76"/>
      <c r="C9164" s="76" t="s">
        <v>291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290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285</v>
      </c>
      <c r="F9166" s="77">
        <v>40877</v>
      </c>
      <c r="G9166" s="76" t="s">
        <v>289</v>
      </c>
      <c r="H9166" s="76"/>
      <c r="I9166" s="76" t="s">
        <v>288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285</v>
      </c>
      <c r="F9167" s="77">
        <v>41912</v>
      </c>
      <c r="G9167" s="76" t="s">
        <v>287</v>
      </c>
      <c r="H9167" s="76"/>
      <c r="I9167" s="76" t="s">
        <v>286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285</v>
      </c>
      <c r="F9168" s="77">
        <v>42767</v>
      </c>
      <c r="G9168" s="76" t="s">
        <v>284</v>
      </c>
      <c r="H9168" s="76"/>
      <c r="I9168" s="76" t="s">
        <v>283</v>
      </c>
      <c r="J9168" s="78">
        <v>-40</v>
      </c>
    </row>
    <row r="9169" spans="1:10" x14ac:dyDescent="0.25">
      <c r="A9169" s="76"/>
      <c r="B9169" s="76"/>
      <c r="C9169" s="76" t="s">
        <v>282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281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276</v>
      </c>
      <c r="F9171" s="77">
        <v>43800</v>
      </c>
      <c r="G9171" s="76" t="s">
        <v>280</v>
      </c>
      <c r="H9171" s="76" t="s">
        <v>279</v>
      </c>
      <c r="I9171" s="76" t="s">
        <v>278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276</v>
      </c>
      <c r="F9172" s="77">
        <v>43800</v>
      </c>
      <c r="G9172" s="76" t="s">
        <v>277</v>
      </c>
      <c r="H9172" s="76" t="s">
        <v>274</v>
      </c>
      <c r="I9172" s="76" t="s">
        <v>273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276</v>
      </c>
      <c r="F9173" s="77">
        <v>43861</v>
      </c>
      <c r="G9173" s="76" t="s">
        <v>275</v>
      </c>
      <c r="H9173" s="76" t="s">
        <v>274</v>
      </c>
      <c r="I9173" s="76" t="s">
        <v>273</v>
      </c>
      <c r="J9173" s="79">
        <v>-4.99</v>
      </c>
    </row>
    <row r="9174" spans="1:10" ht="15.75" thickBot="1" x14ac:dyDescent="0.3">
      <c r="A9174" s="76"/>
      <c r="B9174" s="76"/>
      <c r="C9174" s="76" t="s">
        <v>272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271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5918</v>
      </c>
      <c r="I1" s="83" t="s">
        <v>5917</v>
      </c>
      <c r="J1" s="83" t="s">
        <v>5916</v>
      </c>
      <c r="K1" s="83" t="s">
        <v>7583</v>
      </c>
      <c r="L1" s="83" t="s">
        <v>5915</v>
      </c>
      <c r="M1" s="83" t="s">
        <v>5914</v>
      </c>
      <c r="N1" s="83" t="s">
        <v>7584</v>
      </c>
      <c r="O1" s="83" t="s">
        <v>7585</v>
      </c>
      <c r="P1" s="83" t="s">
        <v>1187</v>
      </c>
      <c r="Q1" s="83" t="s">
        <v>7586</v>
      </c>
      <c r="R1" s="35" t="s">
        <v>221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337</v>
      </c>
      <c r="I6" s="77">
        <v>44346</v>
      </c>
      <c r="J6" s="76" t="s">
        <v>7587</v>
      </c>
      <c r="K6" s="76"/>
      <c r="L6" s="76" t="s">
        <v>5147</v>
      </c>
      <c r="M6" s="76" t="s">
        <v>7588</v>
      </c>
      <c r="N6" s="76" t="s">
        <v>7589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337</v>
      </c>
      <c r="I7" s="77">
        <v>44348</v>
      </c>
      <c r="J7" s="76" t="s">
        <v>7590</v>
      </c>
      <c r="K7" s="76"/>
      <c r="L7" s="76" t="s">
        <v>7591</v>
      </c>
      <c r="M7" s="76" t="s">
        <v>7592</v>
      </c>
      <c r="N7" s="76" t="s">
        <v>7589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337</v>
      </c>
      <c r="I8" s="77">
        <v>44348</v>
      </c>
      <c r="J8" s="76" t="s">
        <v>7593</v>
      </c>
      <c r="K8" s="76"/>
      <c r="L8" s="76" t="s">
        <v>7594</v>
      </c>
      <c r="M8" s="76" t="s">
        <v>7595</v>
      </c>
      <c r="N8" s="76" t="s">
        <v>7589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337</v>
      </c>
      <c r="I9" s="77">
        <v>44348</v>
      </c>
      <c r="J9" s="76" t="s">
        <v>7596</v>
      </c>
      <c r="K9" s="76"/>
      <c r="L9" s="76" t="s">
        <v>2497</v>
      </c>
      <c r="M9" s="76" t="s">
        <v>7592</v>
      </c>
      <c r="N9" s="76" t="s">
        <v>7589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337</v>
      </c>
      <c r="I10" s="77">
        <v>44349</v>
      </c>
      <c r="J10" s="76" t="s">
        <v>7597</v>
      </c>
      <c r="K10" s="76"/>
      <c r="L10" s="76" t="s">
        <v>247</v>
      </c>
      <c r="M10" s="76" t="s">
        <v>7598</v>
      </c>
      <c r="N10" s="76" t="s">
        <v>7589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337</v>
      </c>
      <c r="I11" s="77">
        <v>44350</v>
      </c>
      <c r="J11" s="76" t="s">
        <v>7599</v>
      </c>
      <c r="K11" s="76"/>
      <c r="L11" s="76" t="s">
        <v>7600</v>
      </c>
      <c r="M11" s="76" t="s">
        <v>7595</v>
      </c>
      <c r="N11" s="76" t="s">
        <v>7589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337</v>
      </c>
      <c r="I12" s="77">
        <v>44350</v>
      </c>
      <c r="J12" s="76" t="s">
        <v>7601</v>
      </c>
      <c r="K12" s="76"/>
      <c r="L12" s="76" t="s">
        <v>7520</v>
      </c>
      <c r="M12" s="76" t="s">
        <v>7602</v>
      </c>
      <c r="N12" s="76" t="s">
        <v>7589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337</v>
      </c>
      <c r="I13" s="77">
        <v>44350</v>
      </c>
      <c r="J13" s="76" t="s">
        <v>7603</v>
      </c>
      <c r="K13" s="76"/>
      <c r="L13" s="76" t="s">
        <v>7604</v>
      </c>
      <c r="M13" s="76" t="s">
        <v>7605</v>
      </c>
      <c r="N13" s="76" t="s">
        <v>7589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337</v>
      </c>
      <c r="I14" s="77">
        <v>44355</v>
      </c>
      <c r="J14" s="76" t="s">
        <v>7606</v>
      </c>
      <c r="K14" s="76"/>
      <c r="L14" s="76" t="s">
        <v>7555</v>
      </c>
      <c r="M14" s="76" t="s">
        <v>7607</v>
      </c>
      <c r="N14" s="76" t="s">
        <v>7589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337</v>
      </c>
      <c r="I15" s="77">
        <v>44355</v>
      </c>
      <c r="J15" s="76" t="s">
        <v>7608</v>
      </c>
      <c r="K15" s="76"/>
      <c r="L15" s="76" t="s">
        <v>7559</v>
      </c>
      <c r="M15" s="76" t="s">
        <v>7605</v>
      </c>
      <c r="N15" s="76" t="s">
        <v>7589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337</v>
      </c>
      <c r="I16" s="77">
        <v>44363</v>
      </c>
      <c r="J16" s="76" t="s">
        <v>7609</v>
      </c>
      <c r="K16" s="76"/>
      <c r="L16" s="76" t="s">
        <v>7553</v>
      </c>
      <c r="M16" s="76" t="s">
        <v>7605</v>
      </c>
      <c r="N16" s="76" t="s">
        <v>7589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337</v>
      </c>
      <c r="I17" s="77">
        <v>44363</v>
      </c>
      <c r="J17" s="76" t="s">
        <v>7610</v>
      </c>
      <c r="K17" s="76"/>
      <c r="L17" s="76" t="s">
        <v>7611</v>
      </c>
      <c r="M17" s="76" t="s">
        <v>7612</v>
      </c>
      <c r="N17" s="76" t="s">
        <v>7589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337</v>
      </c>
      <c r="I18" s="77">
        <v>44363</v>
      </c>
      <c r="J18" s="76" t="s">
        <v>7613</v>
      </c>
      <c r="K18" s="76"/>
      <c r="L18" s="76" t="s">
        <v>2878</v>
      </c>
      <c r="M18" s="76" t="s">
        <v>7607</v>
      </c>
      <c r="N18" s="76" t="s">
        <v>7589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337</v>
      </c>
      <c r="I19" s="77">
        <v>44364</v>
      </c>
      <c r="J19" s="76" t="s">
        <v>7614</v>
      </c>
      <c r="K19" s="76"/>
      <c r="L19" s="76" t="s">
        <v>7615</v>
      </c>
      <c r="M19" s="76" t="s">
        <v>7592</v>
      </c>
      <c r="N19" s="76" t="s">
        <v>7589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7616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5918</v>
      </c>
      <c r="I28" s="83" t="s">
        <v>5917</v>
      </c>
      <c r="J28" s="83" t="s">
        <v>5916</v>
      </c>
      <c r="K28" s="83" t="s">
        <v>7583</v>
      </c>
      <c r="L28" s="83" t="s">
        <v>5915</v>
      </c>
      <c r="M28" s="83" t="s">
        <v>5914</v>
      </c>
      <c r="N28" s="83" t="s">
        <v>7584</v>
      </c>
      <c r="O28" s="83" t="s">
        <v>7585</v>
      </c>
      <c r="P28" s="83" t="s">
        <v>1187</v>
      </c>
      <c r="Q28" s="83" t="s">
        <v>7586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337</v>
      </c>
      <c r="I33" s="77">
        <v>44243</v>
      </c>
      <c r="J33" s="76" t="s">
        <v>7624</v>
      </c>
      <c r="K33" s="76"/>
      <c r="L33" s="76" t="s">
        <v>2921</v>
      </c>
      <c r="M33" s="76" t="s">
        <v>7623</v>
      </c>
      <c r="N33" s="76" t="s">
        <v>7622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7616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5918</v>
      </c>
      <c r="I44" s="83" t="s">
        <v>5917</v>
      </c>
      <c r="J44" s="83" t="s">
        <v>5916</v>
      </c>
      <c r="K44" s="83" t="s">
        <v>7583</v>
      </c>
      <c r="L44" s="83" t="s">
        <v>5915</v>
      </c>
      <c r="M44" s="83" t="s">
        <v>5914</v>
      </c>
      <c r="N44" s="83" t="s">
        <v>7584</v>
      </c>
      <c r="O44" s="83" t="s">
        <v>7585</v>
      </c>
      <c r="P44" s="83" t="s">
        <v>1187</v>
      </c>
      <c r="Q44" s="83" t="s">
        <v>7586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337</v>
      </c>
      <c r="I49" s="77">
        <v>44235</v>
      </c>
      <c r="J49" s="76" t="s">
        <v>7621</v>
      </c>
      <c r="K49" s="76"/>
      <c r="L49" s="76" t="s">
        <v>7557</v>
      </c>
      <c r="M49" s="76" t="s">
        <v>7620</v>
      </c>
      <c r="N49" s="76" t="s">
        <v>7617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7616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276</v>
      </c>
      <c r="I56" s="77">
        <v>44239</v>
      </c>
      <c r="J56" s="76" t="s">
        <v>7619</v>
      </c>
      <c r="K56" s="76"/>
      <c r="L56" s="76" t="s">
        <v>7564</v>
      </c>
      <c r="M56" s="76" t="s">
        <v>7618</v>
      </c>
      <c r="N56" s="76" t="s">
        <v>7617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5918</v>
      </c>
      <c r="I63" s="83" t="s">
        <v>5917</v>
      </c>
      <c r="J63" s="83" t="s">
        <v>5916</v>
      </c>
      <c r="K63" s="83" t="s">
        <v>7583</v>
      </c>
      <c r="L63" s="83" t="s">
        <v>5915</v>
      </c>
      <c r="M63" s="83" t="s">
        <v>5914</v>
      </c>
      <c r="N63" s="83" t="s">
        <v>7584</v>
      </c>
      <c r="O63" s="83" t="s">
        <v>7585</v>
      </c>
      <c r="P63" s="83" t="s">
        <v>1187</v>
      </c>
      <c r="Q63" s="83" t="s">
        <v>7586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337</v>
      </c>
      <c r="I68" s="77">
        <v>44253</v>
      </c>
      <c r="J68" s="76" t="s">
        <v>7629</v>
      </c>
      <c r="K68" s="76"/>
      <c r="L68" s="76" t="s">
        <v>7628</v>
      </c>
      <c r="M68" s="76" t="s">
        <v>7627</v>
      </c>
      <c r="N68" s="76" t="s">
        <v>7626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7625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5918</v>
      </c>
      <c r="I77" s="83" t="s">
        <v>5917</v>
      </c>
      <c r="J77" s="83" t="s">
        <v>5916</v>
      </c>
      <c r="K77" s="83" t="s">
        <v>7583</v>
      </c>
      <c r="L77" s="83" t="s">
        <v>5915</v>
      </c>
      <c r="M77" s="83" t="s">
        <v>5914</v>
      </c>
      <c r="N77" s="83" t="s">
        <v>7584</v>
      </c>
      <c r="O77" s="83" t="s">
        <v>7585</v>
      </c>
      <c r="P77" s="83" t="s">
        <v>1187</v>
      </c>
      <c r="Q77" s="83" t="s">
        <v>7586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337</v>
      </c>
      <c r="I82" s="77">
        <v>44238</v>
      </c>
      <c r="J82" s="76" t="s">
        <v>7652</v>
      </c>
      <c r="K82" s="76"/>
      <c r="L82" s="76" t="s">
        <v>7651</v>
      </c>
      <c r="M82" s="76" t="s">
        <v>7650</v>
      </c>
      <c r="N82" s="76" t="s">
        <v>7630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7616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5220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637</v>
      </c>
      <c r="I85" s="77">
        <v>44349</v>
      </c>
      <c r="J85" s="76"/>
      <c r="K85" s="76"/>
      <c r="L85" s="76"/>
      <c r="M85" s="76" t="s">
        <v>7649</v>
      </c>
      <c r="N85" s="76" t="s">
        <v>7630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7648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276</v>
      </c>
      <c r="I92" s="77">
        <v>44266</v>
      </c>
      <c r="J92" s="76" t="s">
        <v>7647</v>
      </c>
      <c r="K92" s="76"/>
      <c r="L92" s="76" t="s">
        <v>7646</v>
      </c>
      <c r="M92" s="76" t="s">
        <v>7645</v>
      </c>
      <c r="N92" s="76" t="s">
        <v>7630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276</v>
      </c>
      <c r="I93" s="77">
        <v>44266</v>
      </c>
      <c r="J93" s="76" t="s">
        <v>7644</v>
      </c>
      <c r="K93" s="76"/>
      <c r="L93" s="76" t="s">
        <v>7565</v>
      </c>
      <c r="M93" s="76" t="s">
        <v>7643</v>
      </c>
      <c r="N93" s="76" t="s">
        <v>7630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276</v>
      </c>
      <c r="I94" s="77">
        <v>44266</v>
      </c>
      <c r="J94" s="76" t="s">
        <v>7642</v>
      </c>
      <c r="K94" s="76"/>
      <c r="L94" s="76" t="s">
        <v>7641</v>
      </c>
      <c r="M94" s="76" t="s">
        <v>7640</v>
      </c>
      <c r="N94" s="76" t="s">
        <v>7630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276</v>
      </c>
      <c r="I95" s="77">
        <v>44273</v>
      </c>
      <c r="J95" s="76" t="s">
        <v>7639</v>
      </c>
      <c r="K95" s="76"/>
      <c r="L95" s="76" t="s">
        <v>6356</v>
      </c>
      <c r="M95" s="76" t="s">
        <v>7638</v>
      </c>
      <c r="N95" s="76" t="s">
        <v>7630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276</v>
      </c>
      <c r="I96" s="77">
        <v>44286</v>
      </c>
      <c r="J96" s="76" t="s">
        <v>7637</v>
      </c>
      <c r="K96" s="76"/>
      <c r="L96" s="76" t="s">
        <v>7636</v>
      </c>
      <c r="M96" s="76" t="s">
        <v>7635</v>
      </c>
      <c r="N96" s="76" t="s">
        <v>7630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276</v>
      </c>
      <c r="I97" s="77">
        <v>44362</v>
      </c>
      <c r="J97" s="76" t="s">
        <v>7634</v>
      </c>
      <c r="K97" s="76"/>
      <c r="L97" s="76" t="s">
        <v>6356</v>
      </c>
      <c r="M97" s="76" t="s">
        <v>7633</v>
      </c>
      <c r="N97" s="76" t="s">
        <v>7630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276</v>
      </c>
      <c r="I98" s="77">
        <v>44372</v>
      </c>
      <c r="J98" s="76" t="s">
        <v>7632</v>
      </c>
      <c r="K98" s="76"/>
      <c r="L98" s="76" t="s">
        <v>7565</v>
      </c>
      <c r="M98" s="76" t="s">
        <v>7631</v>
      </c>
      <c r="N98" s="76" t="s">
        <v>7630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5918</v>
      </c>
      <c r="I105" s="83" t="s">
        <v>5917</v>
      </c>
      <c r="J105" s="83" t="s">
        <v>5916</v>
      </c>
      <c r="K105" s="83" t="s">
        <v>7583</v>
      </c>
      <c r="L105" s="83" t="s">
        <v>5915</v>
      </c>
      <c r="M105" s="83" t="s">
        <v>5914</v>
      </c>
      <c r="N105" s="83" t="s">
        <v>7584</v>
      </c>
      <c r="O105" s="83" t="s">
        <v>7585</v>
      </c>
      <c r="P105" s="83" t="s">
        <v>1187</v>
      </c>
      <c r="Q105" s="83" t="s">
        <v>7586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337</v>
      </c>
      <c r="I110" s="77">
        <v>44238</v>
      </c>
      <c r="J110" s="76" t="s">
        <v>7655</v>
      </c>
      <c r="K110" s="76"/>
      <c r="L110" s="76" t="s">
        <v>7651</v>
      </c>
      <c r="M110" s="76" t="s">
        <v>7654</v>
      </c>
      <c r="N110" s="76" t="s">
        <v>7653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7616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5918</v>
      </c>
      <c r="I118" s="83" t="s">
        <v>5917</v>
      </c>
      <c r="J118" s="83" t="s">
        <v>5916</v>
      </c>
      <c r="K118" s="83" t="s">
        <v>7583</v>
      </c>
      <c r="L118" s="83" t="s">
        <v>5915</v>
      </c>
      <c r="M118" s="83" t="s">
        <v>5914</v>
      </c>
      <c r="N118" s="83" t="s">
        <v>7584</v>
      </c>
      <c r="O118" s="83" t="s">
        <v>7585</v>
      </c>
      <c r="P118" s="83" t="s">
        <v>1187</v>
      </c>
      <c r="Q118" s="83" t="s">
        <v>7586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5220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637</v>
      </c>
      <c r="I123" s="77">
        <v>44349</v>
      </c>
      <c r="J123" s="76"/>
      <c r="K123" s="76"/>
      <c r="L123" s="76"/>
      <c r="M123" s="76" t="s">
        <v>7659</v>
      </c>
      <c r="N123" s="76" t="s">
        <v>7656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7648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637</v>
      </c>
      <c r="I126" s="77">
        <v>44347</v>
      </c>
      <c r="J126" s="76"/>
      <c r="K126" s="76"/>
      <c r="L126" s="76"/>
      <c r="M126" s="76" t="s">
        <v>7528</v>
      </c>
      <c r="N126" s="76" t="s">
        <v>7656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7625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276</v>
      </c>
      <c r="I133" s="77">
        <v>44371</v>
      </c>
      <c r="J133" s="76" t="s">
        <v>7658</v>
      </c>
      <c r="K133" s="76"/>
      <c r="L133" s="76" t="s">
        <v>7561</v>
      </c>
      <c r="M133" s="76" t="s">
        <v>7657</v>
      </c>
      <c r="N133" s="76" t="s">
        <v>7656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87"/>
  <sheetViews>
    <sheetView workbookViewId="0">
      <selection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42578125" style="131" customWidth="1"/>
    <col min="11" max="11" width="11.42578125" style="145" customWidth="1"/>
    <col min="12" max="12" width="11.5703125" customWidth="1"/>
    <col min="14" max="14" width="11.28515625" bestFit="1" customWidth="1"/>
    <col min="16" max="16" width="9.140625" bestFit="1" customWidth="1"/>
    <col min="17" max="17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207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215" t="s">
        <v>8000</v>
      </c>
      <c r="I2" s="215" t="s">
        <v>8001</v>
      </c>
      <c r="J2" s="215" t="s">
        <v>7718</v>
      </c>
      <c r="K2" s="215" t="s">
        <v>7717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0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0"/>
    </row>
    <row r="5" spans="1:12" x14ac:dyDescent="0.25">
      <c r="A5" s="73"/>
      <c r="B5" s="73"/>
      <c r="C5" s="73"/>
      <c r="D5" s="73"/>
      <c r="E5" s="73" t="s">
        <v>7697</v>
      </c>
      <c r="F5" s="73"/>
      <c r="G5" s="73"/>
      <c r="H5" s="129">
        <v>0.46</v>
      </c>
      <c r="I5" s="129">
        <v>0.19</v>
      </c>
      <c r="J5" s="129">
        <f>ROUND((H5-I5),5)</f>
        <v>0.27</v>
      </c>
      <c r="K5" s="140">
        <f>ROUND(IF(H5=0, IF(I5=0, 0, SIGN(-I5)), IF(I5=0, SIGN(H5), (H5-I5)/ABS(I5))),5)</f>
        <v>1.4210499999999999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0"/>
    </row>
    <row r="7" spans="1:12" x14ac:dyDescent="0.25">
      <c r="A7" s="73"/>
      <c r="B7" s="73"/>
      <c r="C7" s="73"/>
      <c r="D7" s="73"/>
      <c r="E7" s="73"/>
      <c r="F7" s="73" t="s">
        <v>7473</v>
      </c>
      <c r="G7" s="73"/>
      <c r="H7" s="129">
        <v>173457.31</v>
      </c>
      <c r="I7" s="129">
        <v>5000</v>
      </c>
      <c r="J7" s="129">
        <f>ROUND((H7-I7),5)</f>
        <v>168457.31</v>
      </c>
      <c r="K7" s="140">
        <f>ROUND(IF(H7=0, IF(I7=0, 0, SIGN(-I7)), IF(I7=0, SIGN(H7), (H7-I7)/ABS(I7))),5)</f>
        <v>33.691459999999999</v>
      </c>
    </row>
    <row r="8" spans="1:12" ht="15.75" thickBot="1" x14ac:dyDescent="0.3">
      <c r="A8" s="73"/>
      <c r="B8" s="73"/>
      <c r="C8" s="73"/>
      <c r="D8" s="73"/>
      <c r="E8" s="73"/>
      <c r="F8" s="73" t="s">
        <v>7</v>
      </c>
      <c r="G8" s="73"/>
      <c r="H8" s="132">
        <v>3274.14</v>
      </c>
      <c r="I8" s="132">
        <v>0</v>
      </c>
      <c r="J8" s="132">
        <f>ROUND((H8-I8),5)</f>
        <v>3274.14</v>
      </c>
      <c r="K8" s="141">
        <f>ROUND(IF(H8=0, IF(I8=0, 0, SIGN(-I8)), IF(I8=0, SIGN(H8), (H8-I8)/ABS(I8))),5)</f>
        <v>1</v>
      </c>
    </row>
    <row r="9" spans="1:12" x14ac:dyDescent="0.25">
      <c r="A9" s="73"/>
      <c r="B9" s="73"/>
      <c r="C9" s="73"/>
      <c r="D9" s="73"/>
      <c r="E9" s="73" t="s">
        <v>8</v>
      </c>
      <c r="F9" s="73"/>
      <c r="G9" s="73"/>
      <c r="H9" s="129">
        <f>ROUND(SUM(H6:H8),5)</f>
        <v>176731.45</v>
      </c>
      <c r="I9" s="129">
        <f>ROUND(SUM(I6:I8),5)</f>
        <v>5000</v>
      </c>
      <c r="J9" s="129">
        <f>ROUND((H9-I9),5)</f>
        <v>171731.45</v>
      </c>
      <c r="K9" s="140">
        <f>ROUND(IF(H9=0, IF(I9=0, 0, SIGN(-I9)), IF(I9=0, SIGN(H9), (H9-I9)/ABS(I9))),5)</f>
        <v>34.346290000000003</v>
      </c>
    </row>
    <row r="10" spans="1:12" x14ac:dyDescent="0.25">
      <c r="A10" s="73"/>
      <c r="B10" s="73"/>
      <c r="C10" s="73"/>
      <c r="D10" s="73"/>
      <c r="E10" s="73" t="s">
        <v>9</v>
      </c>
      <c r="F10" s="73"/>
      <c r="G10" s="73"/>
      <c r="H10" s="129"/>
      <c r="I10" s="129"/>
      <c r="J10" s="129"/>
      <c r="K10" s="140"/>
    </row>
    <row r="11" spans="1:12" x14ac:dyDescent="0.25">
      <c r="A11" s="73"/>
      <c r="B11" s="73"/>
      <c r="C11" s="73"/>
      <c r="D11" s="73"/>
      <c r="E11" s="73"/>
      <c r="F11" s="73" t="s">
        <v>10</v>
      </c>
      <c r="G11" s="73"/>
      <c r="H11" s="129">
        <v>21613.63</v>
      </c>
      <c r="I11" s="129">
        <v>56810.5</v>
      </c>
      <c r="J11" s="129">
        <f>ROUND((H11-I11),5)</f>
        <v>-35196.870000000003</v>
      </c>
      <c r="K11" s="140">
        <f>ROUND(IF(H11=0, IF(I11=0, 0, SIGN(-I11)), IF(I11=0, SIGN(H11), (H11-I11)/ABS(I11))),5)</f>
        <v>-0.61955000000000005</v>
      </c>
    </row>
    <row r="12" spans="1:12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132">
        <v>23746</v>
      </c>
      <c r="I12" s="132">
        <v>19583</v>
      </c>
      <c r="J12" s="132">
        <f>ROUND((H12-I12),5)</f>
        <v>4163</v>
      </c>
      <c r="K12" s="141">
        <f>ROUND(IF(H12=0, IF(I12=0, 0, SIGN(-I12)), IF(I12=0, SIGN(H12), (H12-I12)/ABS(I12))),5)</f>
        <v>0.21257999999999999</v>
      </c>
    </row>
    <row r="13" spans="1:12" x14ac:dyDescent="0.25">
      <c r="A13" s="73"/>
      <c r="B13" s="73"/>
      <c r="C13" s="73"/>
      <c r="D13" s="73"/>
      <c r="E13" s="73" t="s">
        <v>12</v>
      </c>
      <c r="F13" s="73"/>
      <c r="G13" s="73"/>
      <c r="H13" s="129">
        <f>ROUND(SUM(H10:H12),5)</f>
        <v>45359.63</v>
      </c>
      <c r="I13" s="129">
        <f>ROUND(SUM(I10:I12),5)</f>
        <v>76393.5</v>
      </c>
      <c r="J13" s="129">
        <f>ROUND((H13-I13),5)</f>
        <v>-31033.87</v>
      </c>
      <c r="K13" s="140">
        <f>ROUND(IF(H13=0, IF(I13=0, 0, SIGN(-I13)), IF(I13=0, SIGN(H13), (H13-I13)/ABS(I13))),5)</f>
        <v>-0.40623999999999999</v>
      </c>
    </row>
    <row r="14" spans="1:12" x14ac:dyDescent="0.25">
      <c r="A14" s="73"/>
      <c r="B14" s="73"/>
      <c r="C14" s="73"/>
      <c r="D14" s="73"/>
      <c r="E14" s="73" t="s">
        <v>13</v>
      </c>
      <c r="F14" s="73"/>
      <c r="G14" s="73"/>
      <c r="H14" s="129"/>
      <c r="I14" s="129"/>
      <c r="J14" s="129"/>
      <c r="K14" s="140"/>
    </row>
    <row r="15" spans="1:12" x14ac:dyDescent="0.25">
      <c r="A15" s="73"/>
      <c r="B15" s="73"/>
      <c r="C15" s="73"/>
      <c r="D15" s="73"/>
      <c r="E15" s="73"/>
      <c r="F15" s="73" t="s">
        <v>14</v>
      </c>
      <c r="G15" s="73"/>
      <c r="H15" s="129">
        <v>0</v>
      </c>
      <c r="I15" s="129">
        <v>1202</v>
      </c>
      <c r="J15" s="129">
        <f>ROUND((H15-I15),5)</f>
        <v>-1202</v>
      </c>
      <c r="K15" s="140">
        <f>ROUND(IF(H15=0, IF(I15=0, 0, SIGN(-I15)), IF(I15=0, SIGN(H15), (H15-I15)/ABS(I15))),5)</f>
        <v>-1</v>
      </c>
    </row>
    <row r="16" spans="1:12" x14ac:dyDescent="0.25">
      <c r="A16" s="73"/>
      <c r="B16" s="73"/>
      <c r="C16" s="73"/>
      <c r="D16" s="73"/>
      <c r="E16" s="73"/>
      <c r="F16" s="73" t="s">
        <v>7467</v>
      </c>
      <c r="G16" s="73"/>
      <c r="H16" s="129">
        <v>1261.0899999999999</v>
      </c>
      <c r="I16" s="129">
        <v>0</v>
      </c>
      <c r="J16" s="129">
        <f>ROUND((H16-I16),5)</f>
        <v>1261.0899999999999</v>
      </c>
      <c r="K16" s="140">
        <f>ROUND(IF(H16=0, IF(I16=0, 0, SIGN(-I16)), IF(I16=0, SIGN(H16), (H16-I16)/ABS(I16))),5)</f>
        <v>1</v>
      </c>
    </row>
    <row r="17" spans="1:11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132">
        <v>3081.54</v>
      </c>
      <c r="I17" s="132">
        <v>1121.68</v>
      </c>
      <c r="J17" s="132">
        <f>ROUND((H17-I17),5)</f>
        <v>1959.86</v>
      </c>
      <c r="K17" s="141">
        <f>ROUND(IF(H17=0, IF(I17=0, 0, SIGN(-I17)), IF(I17=0, SIGN(H17), (H17-I17)/ABS(I17))),5)</f>
        <v>1.74725</v>
      </c>
    </row>
    <row r="18" spans="1:11" x14ac:dyDescent="0.25">
      <c r="A18" s="73"/>
      <c r="B18" s="73"/>
      <c r="C18" s="73"/>
      <c r="D18" s="73"/>
      <c r="E18" s="73" t="s">
        <v>16</v>
      </c>
      <c r="F18" s="73"/>
      <c r="G18" s="73"/>
      <c r="H18" s="129">
        <f>ROUND(SUM(H14:H17),5)</f>
        <v>4342.63</v>
      </c>
      <c r="I18" s="129">
        <f>ROUND(SUM(I14:I17),5)</f>
        <v>2323.6799999999998</v>
      </c>
      <c r="J18" s="129">
        <f>ROUND((H18-I18),5)</f>
        <v>2018.95</v>
      </c>
      <c r="K18" s="140">
        <f>ROUND(IF(H18=0, IF(I18=0, 0, SIGN(-I18)), IF(I18=0, SIGN(H18), (H18-I18)/ABS(I18))),5)</f>
        <v>0.86885999999999997</v>
      </c>
    </row>
    <row r="19" spans="1:11" x14ac:dyDescent="0.25">
      <c r="A19" s="73"/>
      <c r="B19" s="73"/>
      <c r="C19" s="73"/>
      <c r="D19" s="73"/>
      <c r="E19" s="73" t="s">
        <v>7429</v>
      </c>
      <c r="F19" s="73"/>
      <c r="G19" s="73"/>
      <c r="H19" s="129"/>
      <c r="I19" s="129"/>
      <c r="J19" s="129"/>
      <c r="K19" s="140"/>
    </row>
    <row r="20" spans="1:11" ht="15.75" thickBot="1" x14ac:dyDescent="0.3">
      <c r="A20" s="73"/>
      <c r="B20" s="73"/>
      <c r="C20" s="73"/>
      <c r="D20" s="73"/>
      <c r="E20" s="73"/>
      <c r="F20" s="73" t="s">
        <v>13</v>
      </c>
      <c r="G20" s="73"/>
      <c r="H20" s="129">
        <v>26525</v>
      </c>
      <c r="I20" s="129">
        <v>0</v>
      </c>
      <c r="J20" s="129">
        <f>ROUND((H20-I20),5)</f>
        <v>26525</v>
      </c>
      <c r="K20" s="140">
        <f>ROUND(IF(H20=0, IF(I20=0, 0, SIGN(-I20)), IF(I20=0, SIGN(H20), (H20-I20)/ABS(I20))),5)</f>
        <v>1</v>
      </c>
    </row>
    <row r="21" spans="1:11" ht="15.75" thickBot="1" x14ac:dyDescent="0.3">
      <c r="A21" s="73"/>
      <c r="B21" s="73"/>
      <c r="C21" s="73"/>
      <c r="D21" s="73"/>
      <c r="E21" s="73" t="s">
        <v>7430</v>
      </c>
      <c r="F21" s="73"/>
      <c r="G21" s="73"/>
      <c r="H21" s="136">
        <f>ROUND(SUM(H19:H20),5)</f>
        <v>26525</v>
      </c>
      <c r="I21" s="136">
        <f>ROUND(SUM(I19:I20),5)</f>
        <v>0</v>
      </c>
      <c r="J21" s="136">
        <f>ROUND((H21-I21),5)</f>
        <v>26525</v>
      </c>
      <c r="K21" s="143">
        <f>ROUND(IF(H21=0, IF(I21=0, 0, SIGN(-I21)), IF(I21=0, SIGN(H21), (H21-I21)/ABS(I21))),5)</f>
        <v>1</v>
      </c>
    </row>
    <row r="22" spans="1:11" ht="15.75" thickBot="1" x14ac:dyDescent="0.3">
      <c r="A22" s="73"/>
      <c r="B22" s="73"/>
      <c r="C22" s="73"/>
      <c r="D22" s="73" t="s">
        <v>17</v>
      </c>
      <c r="E22" s="73"/>
      <c r="F22" s="73"/>
      <c r="G22" s="73"/>
      <c r="H22" s="133">
        <f>ROUND(SUM(H4:H5)+H9+H13+H18+H21,5)</f>
        <v>252959.17</v>
      </c>
      <c r="I22" s="133">
        <f>ROUND(SUM(I4:I5)+I9+I13+I18+I21,5)</f>
        <v>83717.37</v>
      </c>
      <c r="J22" s="133">
        <f>ROUND((H22-I22),5)</f>
        <v>169241.8</v>
      </c>
      <c r="K22" s="142">
        <f>ROUND(IF(H22=0, IF(I22=0, 0, SIGN(-I22)), IF(I22=0, SIGN(H22), (H22-I22)/ABS(I22))),5)</f>
        <v>2.0215900000000002</v>
      </c>
    </row>
    <row r="23" spans="1:11" x14ac:dyDescent="0.25">
      <c r="A23" s="73"/>
      <c r="B23" s="73"/>
      <c r="C23" s="73" t="s">
        <v>18</v>
      </c>
      <c r="D23" s="73"/>
      <c r="E23" s="73"/>
      <c r="F23" s="73"/>
      <c r="G23" s="73"/>
      <c r="H23" s="129">
        <f>H22</f>
        <v>252959.17</v>
      </c>
      <c r="I23" s="129">
        <f>I22</f>
        <v>83717.37</v>
      </c>
      <c r="J23" s="129">
        <f>ROUND((H23-I23),5)</f>
        <v>169241.8</v>
      </c>
      <c r="K23" s="140">
        <f>ROUND(IF(H23=0, IF(I23=0, 0, SIGN(-I23)), IF(I23=0, SIGN(H23), (H23-I23)/ABS(I23))),5)</f>
        <v>2.0215900000000002</v>
      </c>
    </row>
    <row r="24" spans="1:11" x14ac:dyDescent="0.25">
      <c r="A24" s="73"/>
      <c r="B24" s="73"/>
      <c r="C24" s="73"/>
      <c r="D24" s="73" t="s">
        <v>19</v>
      </c>
      <c r="E24" s="73"/>
      <c r="F24" s="73"/>
      <c r="G24" s="73"/>
      <c r="H24" s="129"/>
      <c r="I24" s="129"/>
      <c r="J24" s="129"/>
      <c r="K24" s="140"/>
    </row>
    <row r="25" spans="1:11" ht="14.25" customHeight="1" x14ac:dyDescent="0.25">
      <c r="A25" s="73"/>
      <c r="B25" s="73"/>
      <c r="C25" s="73"/>
      <c r="D25" s="73"/>
      <c r="E25" s="73" t="s">
        <v>7497</v>
      </c>
      <c r="F25" s="73"/>
      <c r="G25" s="73"/>
      <c r="H25" s="129">
        <v>6140.59</v>
      </c>
      <c r="I25" s="129">
        <v>0</v>
      </c>
      <c r="J25" s="129">
        <f>ROUND((H25-I25),5)</f>
        <v>6140.59</v>
      </c>
      <c r="K25" s="140">
        <f>ROUND(IF(H25=0, IF(I25=0, 0, SIGN(-I25)), IF(I25=0, SIGN(H25), (H25-I25)/ABS(I25))),5)</f>
        <v>1</v>
      </c>
    </row>
    <row r="26" spans="1:11" x14ac:dyDescent="0.25">
      <c r="A26" s="73"/>
      <c r="B26" s="73"/>
      <c r="C26" s="73"/>
      <c r="D26" s="73"/>
      <c r="E26" s="73" t="s">
        <v>20</v>
      </c>
      <c r="F26" s="73"/>
      <c r="G26" s="73"/>
      <c r="H26" s="129"/>
      <c r="I26" s="129"/>
      <c r="J26" s="129"/>
      <c r="K26" s="140"/>
    </row>
    <row r="27" spans="1:11" x14ac:dyDescent="0.25">
      <c r="A27" s="73"/>
      <c r="B27" s="73"/>
      <c r="C27" s="73"/>
      <c r="D27" s="73"/>
      <c r="E27" s="73"/>
      <c r="F27" s="73" t="s">
        <v>7897</v>
      </c>
      <c r="G27" s="73"/>
      <c r="H27" s="129">
        <v>359</v>
      </c>
      <c r="I27" s="129">
        <v>1753.89</v>
      </c>
      <c r="J27" s="129">
        <f>ROUND((H27-I27),5)</f>
        <v>-1394.89</v>
      </c>
      <c r="K27" s="140">
        <f>ROUND(IF(H27=0, IF(I27=0, 0, SIGN(-I27)), IF(I27=0, SIGN(H27), (H27-I27)/ABS(I27))),5)</f>
        <v>-0.79530999999999996</v>
      </c>
    </row>
    <row r="28" spans="1:11" x14ac:dyDescent="0.25">
      <c r="A28" s="73"/>
      <c r="B28" s="73"/>
      <c r="C28" s="73"/>
      <c r="D28" s="73"/>
      <c r="E28" s="73"/>
      <c r="F28" s="73" t="s">
        <v>22</v>
      </c>
      <c r="G28" s="73"/>
      <c r="H28" s="129">
        <v>3032.29</v>
      </c>
      <c r="I28" s="129">
        <v>1846.67</v>
      </c>
      <c r="J28" s="129">
        <f>ROUND((H28-I28),5)</f>
        <v>1185.6199999999999</v>
      </c>
      <c r="K28" s="140">
        <f>ROUND(IF(H28=0, IF(I28=0, 0, SIGN(-I28)), IF(I28=0, SIGN(H28), (H28-I28)/ABS(I28))),5)</f>
        <v>0.64202999999999999</v>
      </c>
    </row>
    <row r="29" spans="1:11" x14ac:dyDescent="0.25">
      <c r="A29" s="73"/>
      <c r="B29" s="73"/>
      <c r="C29" s="73"/>
      <c r="D29" s="73"/>
      <c r="E29" s="73"/>
      <c r="F29" s="73" t="s">
        <v>24</v>
      </c>
      <c r="G29" s="73"/>
      <c r="H29" s="129">
        <v>0</v>
      </c>
      <c r="I29" s="129">
        <v>382.5</v>
      </c>
      <c r="J29" s="129">
        <f>ROUND((H29-I29),5)</f>
        <v>-382.5</v>
      </c>
      <c r="K29" s="140">
        <f>ROUND(IF(H29=0, IF(I29=0, 0, SIGN(-I29)), IF(I29=0, SIGN(H29), (H29-I29)/ABS(I29))),5)</f>
        <v>-1</v>
      </c>
    </row>
    <row r="30" spans="1:11" x14ac:dyDescent="0.25">
      <c r="A30" s="73"/>
      <c r="B30" s="73"/>
      <c r="C30" s="73"/>
      <c r="D30" s="73"/>
      <c r="E30" s="73"/>
      <c r="F30" s="73" t="s">
        <v>25</v>
      </c>
      <c r="G30" s="73"/>
      <c r="H30" s="129"/>
      <c r="I30" s="129"/>
      <c r="J30" s="129"/>
      <c r="K30" s="140"/>
    </row>
    <row r="31" spans="1:11" x14ac:dyDescent="0.25">
      <c r="A31" s="73"/>
      <c r="B31" s="73"/>
      <c r="C31" s="73"/>
      <c r="D31" s="73"/>
      <c r="E31" s="73"/>
      <c r="F31" s="73"/>
      <c r="G31" s="73" t="s">
        <v>26</v>
      </c>
      <c r="H31" s="129">
        <v>817.83</v>
      </c>
      <c r="I31" s="129">
        <v>1122.1600000000001</v>
      </c>
      <c r="J31" s="129">
        <f t="shared" ref="J31:J36" si="0">ROUND((H31-I31),5)</f>
        <v>-304.33</v>
      </c>
      <c r="K31" s="140">
        <f t="shared" ref="K31:K36" si="1">ROUND(IF(H31=0, IF(I31=0, 0, SIGN(-I31)), IF(I31=0, SIGN(H31), (H31-I31)/ABS(I31))),5)</f>
        <v>-0.2712</v>
      </c>
    </row>
    <row r="32" spans="1:11" ht="15.75" thickBot="1" x14ac:dyDescent="0.3">
      <c r="A32" s="73"/>
      <c r="B32" s="73"/>
      <c r="C32" s="73"/>
      <c r="D32" s="73"/>
      <c r="E32" s="73"/>
      <c r="F32" s="73"/>
      <c r="G32" s="73" t="s">
        <v>7521</v>
      </c>
      <c r="H32" s="132">
        <v>208.58</v>
      </c>
      <c r="I32" s="132">
        <v>208.58</v>
      </c>
      <c r="J32" s="132">
        <f t="shared" si="0"/>
        <v>0</v>
      </c>
      <c r="K32" s="141">
        <f t="shared" si="1"/>
        <v>0</v>
      </c>
    </row>
    <row r="33" spans="1:11" x14ac:dyDescent="0.25">
      <c r="A33" s="73"/>
      <c r="B33" s="73"/>
      <c r="C33" s="73"/>
      <c r="D33" s="73"/>
      <c r="E33" s="73"/>
      <c r="F33" s="73" t="s">
        <v>27</v>
      </c>
      <c r="G33" s="73"/>
      <c r="H33" s="129">
        <f>ROUND(SUM(H30:H32),5)</f>
        <v>1026.4100000000001</v>
      </c>
      <c r="I33" s="129">
        <f>ROUND(SUM(I30:I32),5)</f>
        <v>1330.74</v>
      </c>
      <c r="J33" s="129">
        <f t="shared" si="0"/>
        <v>-304.33</v>
      </c>
      <c r="K33" s="140">
        <f t="shared" si="1"/>
        <v>-0.22869</v>
      </c>
    </row>
    <row r="34" spans="1:11" x14ac:dyDescent="0.25">
      <c r="A34" s="73"/>
      <c r="B34" s="73"/>
      <c r="C34" s="73"/>
      <c r="D34" s="73"/>
      <c r="E34" s="73"/>
      <c r="F34" s="73" t="s">
        <v>7431</v>
      </c>
      <c r="G34" s="73"/>
      <c r="H34" s="129">
        <v>0</v>
      </c>
      <c r="I34" s="129">
        <v>156</v>
      </c>
      <c r="J34" s="129">
        <f t="shared" si="0"/>
        <v>-156</v>
      </c>
      <c r="K34" s="140">
        <f t="shared" si="1"/>
        <v>-1</v>
      </c>
    </row>
    <row r="35" spans="1:11" x14ac:dyDescent="0.25">
      <c r="A35" s="73"/>
      <c r="B35" s="73"/>
      <c r="C35" s="73"/>
      <c r="D35" s="73"/>
      <c r="E35" s="73"/>
      <c r="F35" s="73" t="s">
        <v>28</v>
      </c>
      <c r="G35" s="73"/>
      <c r="H35" s="129">
        <v>141.49</v>
      </c>
      <c r="I35" s="129">
        <v>370</v>
      </c>
      <c r="J35" s="129">
        <f t="shared" si="0"/>
        <v>-228.51</v>
      </c>
      <c r="K35" s="140">
        <f t="shared" si="1"/>
        <v>-0.61758999999999997</v>
      </c>
    </row>
    <row r="36" spans="1:11" x14ac:dyDescent="0.25">
      <c r="A36" s="73"/>
      <c r="B36" s="73"/>
      <c r="C36" s="73"/>
      <c r="D36" s="73"/>
      <c r="E36" s="73"/>
      <c r="F36" s="73" t="s">
        <v>7432</v>
      </c>
      <c r="G36" s="73"/>
      <c r="H36" s="129">
        <v>588</v>
      </c>
      <c r="I36" s="129">
        <v>0</v>
      </c>
      <c r="J36" s="129">
        <f t="shared" si="0"/>
        <v>588</v>
      </c>
      <c r="K36" s="140">
        <f t="shared" si="1"/>
        <v>1</v>
      </c>
    </row>
    <row r="37" spans="1:11" x14ac:dyDescent="0.25">
      <c r="A37" s="73"/>
      <c r="B37" s="73"/>
      <c r="C37" s="73"/>
      <c r="D37" s="73"/>
      <c r="E37" s="73"/>
      <c r="F37" s="73" t="s">
        <v>29</v>
      </c>
      <c r="G37" s="73"/>
      <c r="H37" s="129"/>
      <c r="I37" s="129"/>
      <c r="J37" s="129"/>
      <c r="K37" s="140"/>
    </row>
    <row r="38" spans="1:11" x14ac:dyDescent="0.25">
      <c r="A38" s="73"/>
      <c r="B38" s="73"/>
      <c r="C38" s="73"/>
      <c r="D38" s="73"/>
      <c r="E38" s="73"/>
      <c r="F38" s="73"/>
      <c r="G38" s="73" t="s">
        <v>30</v>
      </c>
      <c r="H38" s="129">
        <v>-4470.42</v>
      </c>
      <c r="I38" s="129">
        <v>1770.15</v>
      </c>
      <c r="J38" s="129">
        <f>ROUND((H38-I38),5)</f>
        <v>-6240.57</v>
      </c>
      <c r="K38" s="140">
        <f>ROUND(IF(H38=0, IF(I38=0, 0, SIGN(-I38)), IF(I38=0, SIGN(H38), (H38-I38)/ABS(I38))),5)</f>
        <v>-3.5254500000000002</v>
      </c>
    </row>
    <row r="39" spans="1:11" ht="15.75" thickBot="1" x14ac:dyDescent="0.3">
      <c r="A39" s="73"/>
      <c r="B39" s="73"/>
      <c r="C39" s="73"/>
      <c r="D39" s="73"/>
      <c r="E39" s="73"/>
      <c r="F39" s="73"/>
      <c r="G39" s="73" t="s">
        <v>7463</v>
      </c>
      <c r="H39" s="129">
        <v>55</v>
      </c>
      <c r="I39" s="129">
        <v>67</v>
      </c>
      <c r="J39" s="129">
        <f>ROUND((H39-I39),5)</f>
        <v>-12</v>
      </c>
      <c r="K39" s="140">
        <f>ROUND(IF(H39=0, IF(I39=0, 0, SIGN(-I39)), IF(I39=0, SIGN(H39), (H39-I39)/ABS(I39))),5)</f>
        <v>-0.17910000000000001</v>
      </c>
    </row>
    <row r="40" spans="1:11" ht="15.75" thickBot="1" x14ac:dyDescent="0.3">
      <c r="A40" s="73"/>
      <c r="B40" s="73"/>
      <c r="C40" s="73"/>
      <c r="D40" s="73"/>
      <c r="E40" s="73"/>
      <c r="F40" s="73" t="s">
        <v>31</v>
      </c>
      <c r="G40" s="73"/>
      <c r="H40" s="133">
        <f>ROUND(SUM(H37:H39),5)</f>
        <v>-4415.42</v>
      </c>
      <c r="I40" s="133">
        <f>ROUND(SUM(I37:I39),5)</f>
        <v>1837.15</v>
      </c>
      <c r="J40" s="133">
        <f>ROUND((H40-I40),5)</f>
        <v>-6252.57</v>
      </c>
      <c r="K40" s="142">
        <f>ROUND(IF(H40=0, IF(I40=0, 0, SIGN(-I40)), IF(I40=0, SIGN(H40), (H40-I40)/ABS(I40))),5)</f>
        <v>-3.40341</v>
      </c>
    </row>
    <row r="41" spans="1:11" x14ac:dyDescent="0.25">
      <c r="A41" s="73"/>
      <c r="B41" s="73"/>
      <c r="C41" s="73"/>
      <c r="D41" s="73"/>
      <c r="E41" s="73" t="s">
        <v>32</v>
      </c>
      <c r="F41" s="73"/>
      <c r="G41" s="73"/>
      <c r="H41" s="129">
        <f>ROUND(SUM(H26:H29)+SUM(H33:H36)+H40,5)</f>
        <v>731.77</v>
      </c>
      <c r="I41" s="129">
        <f>ROUND(SUM(I26:I29)+SUM(I33:I36)+I40,5)</f>
        <v>7676.95</v>
      </c>
      <c r="J41" s="129">
        <f>ROUND((H41-I41),5)</f>
        <v>-6945.18</v>
      </c>
      <c r="K41" s="140">
        <f>ROUND(IF(H41=0, IF(I41=0, 0, SIGN(-I41)), IF(I41=0, SIGN(H41), (H41-I41)/ABS(I41))),5)</f>
        <v>-0.90468000000000004</v>
      </c>
    </row>
    <row r="42" spans="1:11" x14ac:dyDescent="0.25">
      <c r="A42" s="73"/>
      <c r="B42" s="73"/>
      <c r="C42" s="73"/>
      <c r="D42" s="73"/>
      <c r="E42" s="73" t="s">
        <v>33</v>
      </c>
      <c r="F42" s="73"/>
      <c r="G42" s="73"/>
      <c r="H42" s="129"/>
      <c r="I42" s="129"/>
      <c r="J42" s="129"/>
      <c r="K42" s="140"/>
    </row>
    <row r="43" spans="1:11" x14ac:dyDescent="0.25">
      <c r="A43" s="73"/>
      <c r="B43" s="73"/>
      <c r="C43" s="73"/>
      <c r="D43" s="73"/>
      <c r="E43" s="73"/>
      <c r="F43" s="73" t="s">
        <v>7998</v>
      </c>
      <c r="G43" s="73"/>
      <c r="H43" s="129">
        <v>242.63</v>
      </c>
      <c r="I43" s="129">
        <v>0</v>
      </c>
      <c r="J43" s="129">
        <f t="shared" ref="J43:J57" si="2">ROUND((H43-I43),5)</f>
        <v>242.63</v>
      </c>
      <c r="K43" s="140">
        <f t="shared" ref="K43:K57" si="3">ROUND(IF(H43=0, IF(I43=0, 0, SIGN(-I43)), IF(I43=0, SIGN(H43), (H43-I43)/ABS(I43))),5)</f>
        <v>1</v>
      </c>
    </row>
    <row r="44" spans="1:11" x14ac:dyDescent="0.25">
      <c r="A44" s="73"/>
      <c r="B44" s="73"/>
      <c r="C44" s="73"/>
      <c r="D44" s="73"/>
      <c r="E44" s="73"/>
      <c r="F44" s="73" t="s">
        <v>7702</v>
      </c>
      <c r="G44" s="73"/>
      <c r="H44" s="129">
        <v>3314.5</v>
      </c>
      <c r="I44" s="129">
        <v>0</v>
      </c>
      <c r="J44" s="129">
        <f t="shared" si="2"/>
        <v>3314.5</v>
      </c>
      <c r="K44" s="140">
        <f t="shared" si="3"/>
        <v>1</v>
      </c>
    </row>
    <row r="45" spans="1:11" x14ac:dyDescent="0.25">
      <c r="A45" s="73"/>
      <c r="B45" s="73"/>
      <c r="C45" s="73"/>
      <c r="D45" s="73"/>
      <c r="E45" s="73"/>
      <c r="F45" s="73" t="s">
        <v>7899</v>
      </c>
      <c r="G45" s="73"/>
      <c r="H45" s="129">
        <v>4500</v>
      </c>
      <c r="I45" s="129">
        <v>0</v>
      </c>
      <c r="J45" s="129">
        <f t="shared" si="2"/>
        <v>4500</v>
      </c>
      <c r="K45" s="140">
        <f t="shared" si="3"/>
        <v>1</v>
      </c>
    </row>
    <row r="46" spans="1:11" x14ac:dyDescent="0.25">
      <c r="A46" s="73"/>
      <c r="B46" s="73"/>
      <c r="C46" s="73"/>
      <c r="D46" s="73"/>
      <c r="E46" s="73"/>
      <c r="F46" s="73" t="s">
        <v>5220</v>
      </c>
      <c r="G46" s="73"/>
      <c r="H46" s="129">
        <v>21739.29</v>
      </c>
      <c r="I46" s="129">
        <v>0</v>
      </c>
      <c r="J46" s="129">
        <f t="shared" si="2"/>
        <v>21739.29</v>
      </c>
      <c r="K46" s="140">
        <f t="shared" si="3"/>
        <v>1</v>
      </c>
    </row>
    <row r="47" spans="1:11" x14ac:dyDescent="0.25">
      <c r="A47" s="73"/>
      <c r="B47" s="73"/>
      <c r="C47" s="73"/>
      <c r="D47" s="73"/>
      <c r="E47" s="73"/>
      <c r="F47" s="73" t="s">
        <v>7883</v>
      </c>
      <c r="G47" s="73"/>
      <c r="H47" s="129">
        <v>213.1</v>
      </c>
      <c r="I47" s="129">
        <v>0</v>
      </c>
      <c r="J47" s="129">
        <f t="shared" si="2"/>
        <v>213.1</v>
      </c>
      <c r="K47" s="140">
        <f t="shared" si="3"/>
        <v>1</v>
      </c>
    </row>
    <row r="48" spans="1:11" x14ac:dyDescent="0.25">
      <c r="A48" s="73"/>
      <c r="B48" s="73"/>
      <c r="C48" s="73"/>
      <c r="D48" s="73"/>
      <c r="E48" s="73"/>
      <c r="F48" s="73" t="s">
        <v>7884</v>
      </c>
      <c r="G48" s="73"/>
      <c r="H48" s="129">
        <v>496.08</v>
      </c>
      <c r="I48" s="129">
        <v>0</v>
      </c>
      <c r="J48" s="129">
        <f t="shared" si="2"/>
        <v>496.08</v>
      </c>
      <c r="K48" s="140">
        <f t="shared" si="3"/>
        <v>1</v>
      </c>
    </row>
    <row r="49" spans="1:11" x14ac:dyDescent="0.25">
      <c r="A49" s="73"/>
      <c r="B49" s="73"/>
      <c r="C49" s="73"/>
      <c r="D49" s="73"/>
      <c r="E49" s="73"/>
      <c r="F49" s="73" t="s">
        <v>157</v>
      </c>
      <c r="G49" s="73"/>
      <c r="H49" s="129">
        <v>88.16</v>
      </c>
      <c r="I49" s="129">
        <v>0</v>
      </c>
      <c r="J49" s="129">
        <f t="shared" si="2"/>
        <v>88.16</v>
      </c>
      <c r="K49" s="140">
        <f t="shared" si="3"/>
        <v>1</v>
      </c>
    </row>
    <row r="50" spans="1:11" x14ac:dyDescent="0.25">
      <c r="A50" s="73"/>
      <c r="B50" s="73"/>
      <c r="C50" s="73"/>
      <c r="D50" s="73"/>
      <c r="E50" s="73"/>
      <c r="F50" s="73" t="s">
        <v>7888</v>
      </c>
      <c r="G50" s="73"/>
      <c r="H50" s="129">
        <v>174312.56</v>
      </c>
      <c r="I50" s="129">
        <v>0</v>
      </c>
      <c r="J50" s="129">
        <f t="shared" si="2"/>
        <v>174312.56</v>
      </c>
      <c r="K50" s="140">
        <f t="shared" si="3"/>
        <v>1</v>
      </c>
    </row>
    <row r="51" spans="1:11" x14ac:dyDescent="0.25">
      <c r="A51" s="73"/>
      <c r="B51" s="73"/>
      <c r="C51" s="73"/>
      <c r="D51" s="73"/>
      <c r="E51" s="73"/>
      <c r="F51" s="73" t="s">
        <v>7999</v>
      </c>
      <c r="G51" s="73"/>
      <c r="H51" s="129">
        <v>2328.14</v>
      </c>
      <c r="I51" s="129">
        <v>0</v>
      </c>
      <c r="J51" s="129">
        <f t="shared" si="2"/>
        <v>2328.14</v>
      </c>
      <c r="K51" s="140">
        <f t="shared" si="3"/>
        <v>1</v>
      </c>
    </row>
    <row r="52" spans="1:11" x14ac:dyDescent="0.25">
      <c r="A52" s="73"/>
      <c r="B52" s="73"/>
      <c r="C52" s="73"/>
      <c r="D52" s="73"/>
      <c r="E52" s="73"/>
      <c r="F52" s="73" t="s">
        <v>7890</v>
      </c>
      <c r="G52" s="73"/>
      <c r="H52" s="129">
        <v>3935.42</v>
      </c>
      <c r="I52" s="129">
        <v>0</v>
      </c>
      <c r="J52" s="129">
        <f t="shared" si="2"/>
        <v>3935.42</v>
      </c>
      <c r="K52" s="140">
        <f t="shared" si="3"/>
        <v>1</v>
      </c>
    </row>
    <row r="53" spans="1:11" x14ac:dyDescent="0.25">
      <c r="A53" s="73"/>
      <c r="B53" s="73"/>
      <c r="C53" s="73"/>
      <c r="D53" s="73"/>
      <c r="E53" s="73"/>
      <c r="F53" s="73" t="s">
        <v>7891</v>
      </c>
      <c r="G53" s="73"/>
      <c r="H53" s="129">
        <v>27621.33</v>
      </c>
      <c r="I53" s="129">
        <v>0</v>
      </c>
      <c r="J53" s="129">
        <f t="shared" si="2"/>
        <v>27621.33</v>
      </c>
      <c r="K53" s="140">
        <f t="shared" si="3"/>
        <v>1</v>
      </c>
    </row>
    <row r="54" spans="1:11" x14ac:dyDescent="0.25">
      <c r="A54" s="73"/>
      <c r="B54" s="73"/>
      <c r="C54" s="73"/>
      <c r="D54" s="73"/>
      <c r="E54" s="73"/>
      <c r="F54" s="73" t="s">
        <v>7892</v>
      </c>
      <c r="G54" s="73"/>
      <c r="H54" s="129">
        <v>6251.25</v>
      </c>
      <c r="I54" s="129">
        <v>0</v>
      </c>
      <c r="J54" s="129">
        <f t="shared" si="2"/>
        <v>6251.25</v>
      </c>
      <c r="K54" s="140">
        <f t="shared" si="3"/>
        <v>1</v>
      </c>
    </row>
    <row r="55" spans="1:11" x14ac:dyDescent="0.25">
      <c r="A55" s="73"/>
      <c r="B55" s="73"/>
      <c r="C55" s="73"/>
      <c r="D55" s="73"/>
      <c r="E55" s="73"/>
      <c r="F55" s="73" t="s">
        <v>7893</v>
      </c>
      <c r="G55" s="73"/>
      <c r="H55" s="129">
        <v>2054.02</v>
      </c>
      <c r="I55" s="129">
        <v>0</v>
      </c>
      <c r="J55" s="129">
        <f t="shared" si="2"/>
        <v>2054.02</v>
      </c>
      <c r="K55" s="140">
        <f t="shared" si="3"/>
        <v>1</v>
      </c>
    </row>
    <row r="56" spans="1:11" ht="15.75" thickBot="1" x14ac:dyDescent="0.3">
      <c r="A56" s="73"/>
      <c r="B56" s="73"/>
      <c r="C56" s="73"/>
      <c r="D56" s="73"/>
      <c r="E56" s="73"/>
      <c r="F56" s="73" t="s">
        <v>34</v>
      </c>
      <c r="G56" s="73"/>
      <c r="H56" s="132">
        <v>0</v>
      </c>
      <c r="I56" s="132">
        <v>858.33</v>
      </c>
      <c r="J56" s="132">
        <f t="shared" si="2"/>
        <v>-858.33</v>
      </c>
      <c r="K56" s="141">
        <f t="shared" si="3"/>
        <v>-1</v>
      </c>
    </row>
    <row r="57" spans="1:11" x14ac:dyDescent="0.25">
      <c r="A57" s="73"/>
      <c r="B57" s="73"/>
      <c r="C57" s="73"/>
      <c r="D57" s="73"/>
      <c r="E57" s="73" t="s">
        <v>35</v>
      </c>
      <c r="F57" s="73"/>
      <c r="G57" s="73"/>
      <c r="H57" s="129">
        <f>ROUND(SUM(H42:H56),5)</f>
        <v>247096.48</v>
      </c>
      <c r="I57" s="129">
        <f>ROUND(SUM(I42:I56),5)</f>
        <v>858.33</v>
      </c>
      <c r="J57" s="129">
        <f t="shared" si="2"/>
        <v>246238.15</v>
      </c>
      <c r="K57" s="140">
        <f t="shared" si="3"/>
        <v>286.88051000000002</v>
      </c>
    </row>
    <row r="58" spans="1:11" x14ac:dyDescent="0.25">
      <c r="A58" s="73"/>
      <c r="B58" s="73"/>
      <c r="C58" s="73"/>
      <c r="D58" s="73"/>
      <c r="E58" s="73" t="s">
        <v>36</v>
      </c>
      <c r="F58" s="73"/>
      <c r="G58" s="73"/>
      <c r="H58" s="129"/>
      <c r="I58" s="129"/>
      <c r="J58" s="129"/>
      <c r="K58" s="140"/>
    </row>
    <row r="59" spans="1:11" x14ac:dyDescent="0.25">
      <c r="A59" s="73"/>
      <c r="B59" s="73"/>
      <c r="C59" s="73"/>
      <c r="D59" s="73"/>
      <c r="E59" s="73"/>
      <c r="F59" s="73" t="s">
        <v>1607</v>
      </c>
      <c r="G59" s="73"/>
      <c r="H59" s="129">
        <v>4902.01</v>
      </c>
      <c r="I59" s="129">
        <v>0</v>
      </c>
      <c r="J59" s="129">
        <f>ROUND((H59-I59),5)</f>
        <v>4902.01</v>
      </c>
      <c r="K59" s="140">
        <f>ROUND(IF(H59=0, IF(I59=0, 0, SIGN(-I59)), IF(I59=0, SIGN(H59), (H59-I59)/ABS(I59))),5)</f>
        <v>1</v>
      </c>
    </row>
    <row r="60" spans="1:11" x14ac:dyDescent="0.25">
      <c r="A60" s="73"/>
      <c r="B60" s="73"/>
      <c r="C60" s="73"/>
      <c r="D60" s="73"/>
      <c r="E60" s="73"/>
      <c r="F60" s="73" t="s">
        <v>7900</v>
      </c>
      <c r="G60" s="73"/>
      <c r="H60" s="129">
        <v>4206.67</v>
      </c>
      <c r="I60" s="129">
        <v>7621.67</v>
      </c>
      <c r="J60" s="129">
        <f>ROUND((H60-I60),5)</f>
        <v>-3415</v>
      </c>
      <c r="K60" s="140">
        <f>ROUND(IF(H60=0, IF(I60=0, 0, SIGN(-I60)), IF(I60=0, SIGN(H60), (H60-I60)/ABS(I60))),5)</f>
        <v>-0.44806000000000001</v>
      </c>
    </row>
    <row r="61" spans="1:11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132">
        <v>1329.65</v>
      </c>
      <c r="I61" s="132">
        <v>4230.88</v>
      </c>
      <c r="J61" s="132">
        <f>ROUND((H61-I61),5)</f>
        <v>-2901.23</v>
      </c>
      <c r="K61" s="141">
        <f>ROUND(IF(H61=0, IF(I61=0, 0, SIGN(-I61)), IF(I61=0, SIGN(H61), (H61-I61)/ABS(I61))),5)</f>
        <v>-0.68572999999999995</v>
      </c>
    </row>
    <row r="62" spans="1:11" x14ac:dyDescent="0.25">
      <c r="A62" s="73"/>
      <c r="B62" s="73"/>
      <c r="C62" s="73"/>
      <c r="D62" s="73"/>
      <c r="E62" s="73" t="s">
        <v>38</v>
      </c>
      <c r="F62" s="73"/>
      <c r="G62" s="73"/>
      <c r="H62" s="129">
        <f>ROUND(SUM(H58:H61),5)</f>
        <v>10438.33</v>
      </c>
      <c r="I62" s="129">
        <f>ROUND(SUM(I58:I61),5)</f>
        <v>11852.55</v>
      </c>
      <c r="J62" s="129">
        <f>ROUND((H62-I62),5)</f>
        <v>-1414.22</v>
      </c>
      <c r="K62" s="140">
        <f>ROUND(IF(H62=0, IF(I62=0, 0, SIGN(-I62)), IF(I62=0, SIGN(H62), (H62-I62)/ABS(I62))),5)</f>
        <v>-0.11932</v>
      </c>
    </row>
    <row r="63" spans="1:11" x14ac:dyDescent="0.25">
      <c r="A63" s="73"/>
      <c r="B63" s="73"/>
      <c r="C63" s="73"/>
      <c r="D63" s="73"/>
      <c r="E63" s="73" t="s">
        <v>39</v>
      </c>
      <c r="F63" s="73"/>
      <c r="G63" s="73"/>
      <c r="H63" s="129"/>
      <c r="I63" s="129"/>
      <c r="J63" s="129"/>
      <c r="K63" s="140"/>
    </row>
    <row r="64" spans="1:11" x14ac:dyDescent="0.25">
      <c r="A64" s="73"/>
      <c r="B64" s="73"/>
      <c r="C64" s="73"/>
      <c r="D64" s="73"/>
      <c r="E64" s="73"/>
      <c r="F64" s="73" t="s">
        <v>40</v>
      </c>
      <c r="G64" s="73"/>
      <c r="H64" s="129">
        <v>52216.62</v>
      </c>
      <c r="I64" s="129">
        <v>48879.66</v>
      </c>
      <c r="J64" s="129">
        <f>ROUND((H64-I64),5)</f>
        <v>3336.96</v>
      </c>
      <c r="K64" s="140">
        <f>ROUND(IF(H64=0, IF(I64=0, 0, SIGN(-I64)), IF(I64=0, SIGN(H64), (H64-I64)/ABS(I64))),5)</f>
        <v>6.8269999999999997E-2</v>
      </c>
    </row>
    <row r="65" spans="1:17" x14ac:dyDescent="0.25">
      <c r="A65" s="73"/>
      <c r="B65" s="73"/>
      <c r="C65" s="73"/>
      <c r="D65" s="73"/>
      <c r="E65" s="73"/>
      <c r="F65" s="73" t="s">
        <v>7768</v>
      </c>
      <c r="G65" s="73"/>
      <c r="H65" s="129">
        <v>10772.57</v>
      </c>
      <c r="I65" s="129">
        <v>11298.96</v>
      </c>
      <c r="J65" s="129">
        <f>ROUND((H65-I65),5)</f>
        <v>-526.39</v>
      </c>
      <c r="K65" s="140">
        <f>ROUND(IF(H65=0, IF(I65=0, 0, SIGN(-I65)), IF(I65=0, SIGN(H65), (H65-I65)/ABS(I65))),5)</f>
        <v>-4.6589999999999999E-2</v>
      </c>
    </row>
    <row r="66" spans="1:17" ht="15.75" thickBot="1" x14ac:dyDescent="0.3">
      <c r="A66" s="73"/>
      <c r="B66" s="73"/>
      <c r="C66" s="73"/>
      <c r="D66" s="73"/>
      <c r="E66" s="73"/>
      <c r="F66" s="73" t="s">
        <v>7769</v>
      </c>
      <c r="G66" s="73"/>
      <c r="H66" s="132">
        <v>3293</v>
      </c>
      <c r="I66" s="132">
        <v>7334.52</v>
      </c>
      <c r="J66" s="132">
        <f>ROUND((H66-I66),5)</f>
        <v>-4041.52</v>
      </c>
      <c r="K66" s="141">
        <f>ROUND(IF(H66=0, IF(I66=0, 0, SIGN(-I66)), IF(I66=0, SIGN(H66), (H66-I66)/ABS(I66))),5)</f>
        <v>-0.55103000000000002</v>
      </c>
      <c r="N66" s="204" t="s">
        <v>7864</v>
      </c>
      <c r="O66" s="204"/>
      <c r="P66" s="204"/>
      <c r="Q66" s="204"/>
    </row>
    <row r="67" spans="1:17" x14ac:dyDescent="0.25">
      <c r="A67" s="73"/>
      <c r="B67" s="73"/>
      <c r="C67" s="73"/>
      <c r="D67" s="73"/>
      <c r="E67" s="73" t="s">
        <v>42</v>
      </c>
      <c r="F67" s="73"/>
      <c r="G67" s="73"/>
      <c r="H67" s="129">
        <f>ROUND(SUM(H63:H66),5)</f>
        <v>66282.19</v>
      </c>
      <c r="I67" s="129">
        <f>ROUND(SUM(I63:I66),5)</f>
        <v>67513.14</v>
      </c>
      <c r="J67" s="129">
        <f>ROUND((H67-I67),5)</f>
        <v>-1230.95</v>
      </c>
      <c r="K67" s="140">
        <f>ROUND(IF(H67=0, IF(I67=0, 0, SIGN(-I67)), IF(I67=0, SIGN(H67), (H67-I67)/ABS(I67))),5)</f>
        <v>-1.823E-2</v>
      </c>
      <c r="N67" t="s">
        <v>7763</v>
      </c>
      <c r="P67" s="56">
        <v>0.22231677883718848</v>
      </c>
      <c r="Q67" s="43">
        <f>$H$67*P67</f>
        <v>14735.642975074506</v>
      </c>
    </row>
    <row r="68" spans="1:17" x14ac:dyDescent="0.25">
      <c r="A68" s="73"/>
      <c r="B68" s="73"/>
      <c r="C68" s="73"/>
      <c r="D68" s="73"/>
      <c r="E68" s="73" t="s">
        <v>43</v>
      </c>
      <c r="F68" s="73"/>
      <c r="G68" s="73"/>
      <c r="H68" s="129"/>
      <c r="I68" s="129"/>
      <c r="J68" s="129"/>
      <c r="K68" s="140"/>
      <c r="N68" t="s">
        <v>14</v>
      </c>
      <c r="P68" s="56">
        <v>0.22384322220756409</v>
      </c>
      <c r="Q68" s="43">
        <f t="shared" ref="Q68:Q75" si="4">$H$67*P68</f>
        <v>14836.818984573983</v>
      </c>
    </row>
    <row r="69" spans="1:17" x14ac:dyDescent="0.25">
      <c r="A69" s="73"/>
      <c r="B69" s="73"/>
      <c r="C69" s="73"/>
      <c r="D69" s="73"/>
      <c r="E69" s="73"/>
      <c r="F69" s="73" t="s">
        <v>7795</v>
      </c>
      <c r="G69" s="73"/>
      <c r="H69" s="129">
        <v>2500</v>
      </c>
      <c r="I69" s="129">
        <v>0</v>
      </c>
      <c r="J69" s="129">
        <f t="shared" ref="J69:J77" si="5">ROUND((H69-I69),5)</f>
        <v>2500</v>
      </c>
      <c r="K69" s="140">
        <f t="shared" ref="K69:K77" si="6">ROUND(IF(H69=0, IF(I69=0, 0, SIGN(-I69)), IF(I69=0, SIGN(H69), (H69-I69)/ABS(I69))),5)</f>
        <v>1</v>
      </c>
      <c r="N69" t="s">
        <v>229</v>
      </c>
      <c r="P69" s="56">
        <v>9.865101792954134E-2</v>
      </c>
      <c r="Q69" s="43">
        <f t="shared" si="4"/>
        <v>6538.8055140992656</v>
      </c>
    </row>
    <row r="70" spans="1:17" x14ac:dyDescent="0.25">
      <c r="A70" s="73"/>
      <c r="B70" s="73"/>
      <c r="C70" s="73"/>
      <c r="D70" s="73"/>
      <c r="E70" s="73"/>
      <c r="F70" s="73" t="s">
        <v>7433</v>
      </c>
      <c r="G70" s="73"/>
      <c r="H70" s="129">
        <v>0</v>
      </c>
      <c r="I70" s="129">
        <v>720.15</v>
      </c>
      <c r="J70" s="129">
        <f t="shared" si="5"/>
        <v>-720.15</v>
      </c>
      <c r="K70" s="140">
        <f t="shared" si="6"/>
        <v>-1</v>
      </c>
      <c r="N70" t="s">
        <v>7458</v>
      </c>
      <c r="P70" s="56">
        <v>8.1190914499728761E-2</v>
      </c>
      <c r="Q70" s="43">
        <f t="shared" si="4"/>
        <v>5381.5116211447767</v>
      </c>
    </row>
    <row r="71" spans="1:17" x14ac:dyDescent="0.25">
      <c r="A71" s="73"/>
      <c r="B71" s="73"/>
      <c r="C71" s="73"/>
      <c r="D71" s="73"/>
      <c r="E71" s="73"/>
      <c r="F71" s="73" t="s">
        <v>7434</v>
      </c>
      <c r="G71" s="73"/>
      <c r="H71" s="129">
        <v>385.07</v>
      </c>
      <c r="I71" s="129">
        <v>11404.11</v>
      </c>
      <c r="J71" s="129">
        <f t="shared" si="5"/>
        <v>-11019.04</v>
      </c>
      <c r="K71" s="140">
        <f t="shared" si="6"/>
        <v>-0.96623000000000003</v>
      </c>
      <c r="N71" t="s">
        <v>228</v>
      </c>
      <c r="P71" s="56">
        <v>5.5607492361867197E-2</v>
      </c>
      <c r="Q71" s="43">
        <f t="shared" si="4"/>
        <v>3685.7863741528304</v>
      </c>
    </row>
    <row r="72" spans="1:17" ht="15.75" thickBot="1" x14ac:dyDescent="0.3">
      <c r="A72" s="73"/>
      <c r="B72" s="73"/>
      <c r="C72" s="73"/>
      <c r="D72" s="73"/>
      <c r="E72" s="73"/>
      <c r="F72" s="73" t="s">
        <v>44</v>
      </c>
      <c r="G72" s="73"/>
      <c r="H72" s="132">
        <v>9000</v>
      </c>
      <c r="I72" s="132">
        <v>9000</v>
      </c>
      <c r="J72" s="132">
        <f t="shared" si="5"/>
        <v>0</v>
      </c>
      <c r="K72" s="141">
        <f t="shared" si="6"/>
        <v>0</v>
      </c>
      <c r="P72" s="56"/>
      <c r="Q72" s="43"/>
    </row>
    <row r="73" spans="1:17" x14ac:dyDescent="0.25">
      <c r="A73" s="73"/>
      <c r="B73" s="73"/>
      <c r="C73" s="73"/>
      <c r="D73" s="73"/>
      <c r="E73" s="73" t="s">
        <v>45</v>
      </c>
      <c r="F73" s="73"/>
      <c r="G73" s="73"/>
      <c r="H73" s="129">
        <f>ROUND(SUM(H68:H72),5)</f>
        <v>11885.07</v>
      </c>
      <c r="I73" s="129">
        <f>ROUND(SUM(I68:I72),5)</f>
        <v>21124.26</v>
      </c>
      <c r="J73" s="129">
        <f t="shared" si="5"/>
        <v>-9239.19</v>
      </c>
      <c r="K73" s="140">
        <f t="shared" si="6"/>
        <v>-0.43736999999999998</v>
      </c>
      <c r="N73" t="s">
        <v>7459</v>
      </c>
      <c r="P73" s="56">
        <v>6.75906395225154E-2</v>
      </c>
      <c r="Q73" s="43">
        <f t="shared" si="4"/>
        <v>4480.0556110528751</v>
      </c>
    </row>
    <row r="74" spans="1:17" ht="15.75" thickBot="1" x14ac:dyDescent="0.3">
      <c r="A74" s="73"/>
      <c r="B74" s="73"/>
      <c r="C74" s="73"/>
      <c r="D74" s="73"/>
      <c r="E74" s="73" t="s">
        <v>46</v>
      </c>
      <c r="F74" s="73"/>
      <c r="G74" s="73"/>
      <c r="H74" s="129">
        <v>13069.11</v>
      </c>
      <c r="I74" s="129">
        <v>223.65</v>
      </c>
      <c r="J74" s="129">
        <f t="shared" si="5"/>
        <v>12845.46</v>
      </c>
      <c r="K74" s="140">
        <f t="shared" si="6"/>
        <v>57.435549999999999</v>
      </c>
      <c r="N74" t="s">
        <v>7435</v>
      </c>
      <c r="P74" s="56">
        <v>0.16651261284579766</v>
      </c>
      <c r="Q74" s="43">
        <f t="shared" si="4"/>
        <v>11036.820642041601</v>
      </c>
    </row>
    <row r="75" spans="1:17" ht="15.75" thickBot="1" x14ac:dyDescent="0.3">
      <c r="A75" s="73"/>
      <c r="B75" s="73"/>
      <c r="C75" s="73"/>
      <c r="D75" s="73" t="s">
        <v>47</v>
      </c>
      <c r="E75" s="73"/>
      <c r="F75" s="73"/>
      <c r="G75" s="73"/>
      <c r="H75" s="136">
        <f>ROUND(SUM(H24:H25)+H41+H57+H62+H67+SUM(H73:H74),5)</f>
        <v>355643.54</v>
      </c>
      <c r="I75" s="136">
        <f>ROUND(SUM(I24:I25)+I41+I57+I62+I67+SUM(I73:I74),5)</f>
        <v>109248.88</v>
      </c>
      <c r="J75" s="136">
        <f t="shared" si="5"/>
        <v>246394.66</v>
      </c>
      <c r="K75" s="143">
        <f t="shared" si="6"/>
        <v>2.25535</v>
      </c>
      <c r="N75" t="s">
        <v>198</v>
      </c>
      <c r="P75" s="56">
        <v>8.4287321795797204E-2</v>
      </c>
      <c r="Q75" s="43">
        <f t="shared" si="4"/>
        <v>5586.7482778601716</v>
      </c>
    </row>
    <row r="76" spans="1:17" ht="15.75" thickBot="1" x14ac:dyDescent="0.3">
      <c r="A76" s="73"/>
      <c r="B76" s="73" t="s">
        <v>48</v>
      </c>
      <c r="C76" s="73"/>
      <c r="D76" s="73"/>
      <c r="E76" s="73"/>
      <c r="F76" s="73"/>
      <c r="G76" s="73"/>
      <c r="H76" s="136">
        <f>ROUND(H3+H23-H75,5)</f>
        <v>-102684.37</v>
      </c>
      <c r="I76" s="136">
        <f>ROUND(I3+I23-I75,5)</f>
        <v>-25531.51</v>
      </c>
      <c r="J76" s="136">
        <f t="shared" si="5"/>
        <v>-77152.86</v>
      </c>
      <c r="K76" s="143">
        <f t="shared" si="6"/>
        <v>-3.0218699999999998</v>
      </c>
    </row>
    <row r="77" spans="1:17" ht="15.75" thickBot="1" x14ac:dyDescent="0.3">
      <c r="A77" s="73" t="s">
        <v>49</v>
      </c>
      <c r="B77" s="73"/>
      <c r="C77" s="73"/>
      <c r="D77" s="73"/>
      <c r="E77" s="73"/>
      <c r="F77" s="73"/>
      <c r="G77" s="73"/>
      <c r="H77" s="130">
        <f>H76</f>
        <v>-102684.37</v>
      </c>
      <c r="I77" s="130">
        <f>I76</f>
        <v>-25531.51</v>
      </c>
      <c r="J77" s="130">
        <f t="shared" si="5"/>
        <v>-77152.86</v>
      </c>
      <c r="K77" s="144">
        <f t="shared" si="6"/>
        <v>-3.0218699999999998</v>
      </c>
      <c r="Q77" s="43">
        <f>SUM(Q67:Q75)</f>
        <v>66282.190000000017</v>
      </c>
    </row>
    <row r="78" spans="1:17" ht="15.75" thickTop="1" x14ac:dyDescent="0.25">
      <c r="A78" s="73"/>
      <c r="B78" s="73"/>
      <c r="C78" s="73"/>
      <c r="D78" s="73"/>
      <c r="E78" s="73"/>
      <c r="F78" s="73"/>
      <c r="G78" s="73"/>
    </row>
    <row r="79" spans="1:17" x14ac:dyDescent="0.25">
      <c r="A79" s="73"/>
      <c r="B79" s="73"/>
      <c r="C79" s="73"/>
      <c r="D79" s="73"/>
      <c r="E79" s="73"/>
      <c r="F79" s="73"/>
      <c r="G79" s="73"/>
    </row>
    <row r="80" spans="1:17" x14ac:dyDescent="0.25">
      <c r="A80" s="73"/>
      <c r="B80" s="73"/>
      <c r="C80" s="73"/>
      <c r="D80" s="73"/>
      <c r="E80" s="73"/>
      <c r="F80" s="73"/>
      <c r="G80" s="73"/>
    </row>
    <row r="81" spans="1:7" x14ac:dyDescent="0.25">
      <c r="A81" s="73"/>
      <c r="B81" s="73"/>
      <c r="C81" s="73"/>
      <c r="D81" s="73"/>
      <c r="E81" s="73"/>
      <c r="F81" s="73"/>
      <c r="G81" s="73"/>
    </row>
    <row r="82" spans="1:7" x14ac:dyDescent="0.25">
      <c r="A82" s="73"/>
      <c r="B82" s="73"/>
      <c r="C82" s="73"/>
      <c r="D82" s="73"/>
      <c r="E82" s="73"/>
      <c r="F82" s="73"/>
      <c r="G82" s="73"/>
    </row>
    <row r="83" spans="1:7" x14ac:dyDescent="0.25">
      <c r="A83" s="73"/>
      <c r="B83" s="73"/>
      <c r="C83" s="73"/>
      <c r="D83" s="73"/>
      <c r="E83" s="73"/>
      <c r="F83" s="73"/>
      <c r="G83" s="73"/>
    </row>
    <row r="84" spans="1:7" x14ac:dyDescent="0.25">
      <c r="A84" s="73"/>
      <c r="B84" s="73"/>
      <c r="C84" s="73"/>
      <c r="D84" s="73"/>
      <c r="E84" s="73"/>
      <c r="F84" s="73"/>
      <c r="G84" s="73"/>
    </row>
    <row r="85" spans="1:7" x14ac:dyDescent="0.25">
      <c r="A85" s="73"/>
      <c r="B85" s="73"/>
      <c r="C85" s="73"/>
      <c r="D85" s="73"/>
      <c r="E85" s="73"/>
      <c r="F85" s="73"/>
      <c r="G85" s="73"/>
    </row>
    <row r="86" spans="1:7" x14ac:dyDescent="0.25">
      <c r="A86" s="73"/>
      <c r="B86" s="73"/>
      <c r="C86" s="73"/>
      <c r="D86" s="73"/>
      <c r="E86" s="73"/>
      <c r="F86" s="73"/>
      <c r="G86" s="73"/>
    </row>
    <row r="87" spans="1:7" x14ac:dyDescent="0.25">
      <c r="A87" s="73"/>
      <c r="B87" s="73"/>
      <c r="C87" s="73"/>
      <c r="D87" s="73"/>
      <c r="E87" s="73"/>
      <c r="F87" s="73"/>
      <c r="G87" s="73"/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9:K42 H57:K80 I43:K56" formulaRange="1"/>
  </ignoredErrors>
  <drawing r:id="rId2"/>
  <legacyDrawing r:id="rId3"/>
  <controls>
    <mc:AlternateContent xmlns:mc="http://schemas.openxmlformats.org/markup-compatibility/2006">
      <mc:Choice Requires="x14">
        <control shapeId="1146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4" name="HEADER"/>
      </mc:Fallback>
    </mc:AlternateContent>
    <mc:AlternateContent xmlns:mc="http://schemas.openxmlformats.org/markup-compatibility/2006">
      <mc:Choice Requires="x14">
        <control shapeId="1146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6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226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225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7469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7468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7497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7498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7499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7660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7521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7702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7463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7701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7692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7435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7456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198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7457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230</v>
      </c>
    </row>
    <row r="52" spans="1:16" x14ac:dyDescent="0.25">
      <c r="A52" s="73"/>
      <c r="B52" s="73"/>
      <c r="C52" s="73"/>
      <c r="D52" s="73"/>
      <c r="E52" s="73"/>
      <c r="F52" s="73" t="s">
        <v>7700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7458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228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7459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7699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7698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7697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7696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7695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221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5220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225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7469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7468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7467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7466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7465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7524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7525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7526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7429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7497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7551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7499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7521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7517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7431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7432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232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7462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7461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7460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3"/>
      <c r="B69" s="73"/>
      <c r="C69" s="73"/>
      <c r="D69" s="73"/>
      <c r="E69" s="73"/>
      <c r="F69" s="73" t="s">
        <v>7434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3"/>
      <c r="B71" s="73"/>
      <c r="C71" s="73"/>
      <c r="D71" s="73"/>
      <c r="E71" s="73"/>
      <c r="F71" s="73" t="s">
        <v>7500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7522</v>
      </c>
      <c r="L2" s="3"/>
      <c r="M2" s="3" t="s">
        <v>7523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7473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7527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7476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7475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7474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7473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7472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7471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7470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225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7469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7468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7467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7466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7465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7429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7430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7497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7521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7517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7431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7432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232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7464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7463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7462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7461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7460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7433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7434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7500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B7B-95A0-477D-BD8F-D168E3CDE231}">
  <sheetPr codeName="Sheet15"/>
  <dimension ref="A1:Q105"/>
  <sheetViews>
    <sheetView workbookViewId="0">
      <selection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8" width="11.140625" style="131" bestFit="1" customWidth="1"/>
    <col min="9" max="9" width="10.28515625" style="131" bestFit="1" customWidth="1"/>
    <col min="10" max="10" width="11.140625" style="131" bestFit="1" customWidth="1"/>
    <col min="11" max="11" width="9" style="145" bestFit="1" customWidth="1"/>
    <col min="12" max="12" width="11.5703125" customWidth="1"/>
    <col min="14" max="14" width="11.28515625" bestFit="1" customWidth="1"/>
    <col min="16" max="16" width="9.140625" bestFit="1" customWidth="1"/>
    <col min="17" max="17" width="13.42578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5"/>
      <c r="I1" s="135"/>
      <c r="J1" s="135"/>
      <c r="K1" s="207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7996</v>
      </c>
      <c r="I2" s="215" t="s">
        <v>7997</v>
      </c>
      <c r="J2" s="215" t="s">
        <v>7718</v>
      </c>
      <c r="K2" s="215" t="s">
        <v>7717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0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0"/>
    </row>
    <row r="5" spans="1:12" x14ac:dyDescent="0.25">
      <c r="A5" s="73"/>
      <c r="B5" s="73"/>
      <c r="C5" s="73"/>
      <c r="D5" s="73"/>
      <c r="E5" s="73" t="s">
        <v>7697</v>
      </c>
      <c r="F5" s="73"/>
      <c r="G5" s="73"/>
      <c r="H5" s="129">
        <v>2.25</v>
      </c>
      <c r="I5" s="129">
        <v>0.92</v>
      </c>
      <c r="J5" s="129">
        <f>ROUND((H5-I5),5)</f>
        <v>1.33</v>
      </c>
      <c r="K5" s="140">
        <f>ROUND(IF(H5=0, IF(I5=0, 0, SIGN(-I5)), IF(I5=0, SIGN(H5), (H5-I5)/ABS(I5))),5)</f>
        <v>1.4456500000000001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0"/>
    </row>
    <row r="7" spans="1:12" x14ac:dyDescent="0.25">
      <c r="A7" s="73"/>
      <c r="B7" s="73"/>
      <c r="C7" s="73"/>
      <c r="D7" s="73"/>
      <c r="E7" s="73"/>
      <c r="F7" s="73" t="s">
        <v>7767</v>
      </c>
      <c r="G7" s="73"/>
      <c r="H7" s="129">
        <v>0</v>
      </c>
      <c r="I7" s="129">
        <v>28635</v>
      </c>
      <c r="J7" s="129">
        <f>ROUND((H7-I7),5)</f>
        <v>-28635</v>
      </c>
      <c r="K7" s="140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/>
      <c r="F8" s="73" t="s">
        <v>7473</v>
      </c>
      <c r="G8" s="73"/>
      <c r="H8" s="129">
        <v>519285.88</v>
      </c>
      <c r="I8" s="129">
        <v>5000</v>
      </c>
      <c r="J8" s="129">
        <f>ROUND((H8-I8),5)</f>
        <v>514285.88</v>
      </c>
      <c r="K8" s="140">
        <f>ROUND(IF(H8=0, IF(I8=0, 0, SIGN(-I8)), IF(I8=0, SIGN(H8), (H8-I8)/ABS(I8))),5)</f>
        <v>102.85718</v>
      </c>
    </row>
    <row r="9" spans="1:12" x14ac:dyDescent="0.25">
      <c r="A9" s="73"/>
      <c r="B9" s="73"/>
      <c r="C9" s="73"/>
      <c r="D9" s="73"/>
      <c r="E9" s="73"/>
      <c r="F9" s="73" t="s">
        <v>5220</v>
      </c>
      <c r="G9" s="73"/>
      <c r="H9" s="129">
        <v>0</v>
      </c>
      <c r="I9" s="129">
        <v>3500</v>
      </c>
      <c r="J9" s="129">
        <f>ROUND((H9-I9),5)</f>
        <v>-3500</v>
      </c>
      <c r="K9" s="140">
        <f>ROUND(IF(H9=0, IF(I9=0, 0, SIGN(-I9)), IF(I9=0, SIGN(H9), (H9-I9)/ABS(I9))),5)</f>
        <v>-1</v>
      </c>
    </row>
    <row r="10" spans="1:12" ht="15.75" thickBot="1" x14ac:dyDescent="0.3">
      <c r="A10" s="73"/>
      <c r="B10" s="73"/>
      <c r="C10" s="73"/>
      <c r="D10" s="73"/>
      <c r="E10" s="73"/>
      <c r="F10" s="73" t="s">
        <v>7</v>
      </c>
      <c r="G10" s="73"/>
      <c r="H10" s="132">
        <v>313696.7</v>
      </c>
      <c r="I10" s="132">
        <v>57961.9</v>
      </c>
      <c r="J10" s="132">
        <f>ROUND((H10-I10),5)</f>
        <v>255734.8</v>
      </c>
      <c r="K10" s="141">
        <f>ROUND(IF(H10=0, IF(I10=0, 0, SIGN(-I10)), IF(I10=0, SIGN(H10), (H10-I10)/ABS(I10))),5)</f>
        <v>4.4121199999999998</v>
      </c>
    </row>
    <row r="11" spans="1:12" x14ac:dyDescent="0.25">
      <c r="A11" s="73"/>
      <c r="B11" s="73"/>
      <c r="C11" s="73"/>
      <c r="D11" s="73"/>
      <c r="E11" s="73" t="s">
        <v>8</v>
      </c>
      <c r="F11" s="73"/>
      <c r="G11" s="73"/>
      <c r="H11" s="129">
        <f>ROUND(SUM(H6:H10),5)</f>
        <v>832982.58</v>
      </c>
      <c r="I11" s="129">
        <f>ROUND(SUM(I6:I10),5)</f>
        <v>95096.9</v>
      </c>
      <c r="J11" s="129">
        <f>ROUND((H11-I11),5)</f>
        <v>737885.68</v>
      </c>
      <c r="K11" s="140">
        <f>ROUND(IF(H11=0, IF(I11=0, 0, SIGN(-I11)), IF(I11=0, SIGN(H11), (H11-I11)/ABS(I11))),5)</f>
        <v>7.7592999999999996</v>
      </c>
    </row>
    <row r="12" spans="1:12" x14ac:dyDescent="0.25">
      <c r="A12" s="73"/>
      <c r="B12" s="73"/>
      <c r="C12" s="73"/>
      <c r="D12" s="73"/>
      <c r="E12" s="73" t="s">
        <v>9</v>
      </c>
      <c r="F12" s="73"/>
      <c r="G12" s="73"/>
      <c r="H12" s="129"/>
      <c r="I12" s="129"/>
      <c r="J12" s="129"/>
      <c r="K12" s="140"/>
    </row>
    <row r="13" spans="1:12" x14ac:dyDescent="0.25">
      <c r="A13" s="73"/>
      <c r="B13" s="73"/>
      <c r="C13" s="73"/>
      <c r="D13" s="73"/>
      <c r="E13" s="73"/>
      <c r="F13" s="73" t="s">
        <v>10</v>
      </c>
      <c r="G13" s="73"/>
      <c r="H13" s="129">
        <v>128221.73</v>
      </c>
      <c r="I13" s="129">
        <v>216858.56</v>
      </c>
      <c r="J13" s="129">
        <f>ROUND((H13-I13),5)</f>
        <v>-88636.83</v>
      </c>
      <c r="K13" s="140">
        <f>ROUND(IF(H13=0, IF(I13=0, 0, SIGN(-I13)), IF(I13=0, SIGN(H13), (H13-I13)/ABS(I13))),5)</f>
        <v>-0.40872999999999998</v>
      </c>
    </row>
    <row r="14" spans="1:12" x14ac:dyDescent="0.25">
      <c r="A14" s="73"/>
      <c r="B14" s="73"/>
      <c r="C14" s="73"/>
      <c r="D14" s="73"/>
      <c r="E14" s="73"/>
      <c r="F14" s="73" t="s">
        <v>7762</v>
      </c>
      <c r="G14" s="73"/>
      <c r="H14" s="129">
        <v>0</v>
      </c>
      <c r="I14" s="129">
        <v>500</v>
      </c>
      <c r="J14" s="129">
        <f>ROUND((H14-I14),5)</f>
        <v>-500</v>
      </c>
      <c r="K14" s="140">
        <f>ROUND(IF(H14=0, IF(I14=0, 0, SIGN(-I14)), IF(I14=0, SIGN(H14), (H14-I14)/ABS(I14))),5)</f>
        <v>-1</v>
      </c>
    </row>
    <row r="15" spans="1:12" ht="15.75" thickBot="1" x14ac:dyDescent="0.3">
      <c r="A15" s="73"/>
      <c r="B15" s="73"/>
      <c r="C15" s="73"/>
      <c r="D15" s="73"/>
      <c r="E15" s="73"/>
      <c r="F15" s="73" t="s">
        <v>11</v>
      </c>
      <c r="G15" s="73"/>
      <c r="H15" s="132">
        <v>122746.74</v>
      </c>
      <c r="I15" s="132">
        <v>117654.78</v>
      </c>
      <c r="J15" s="132">
        <f>ROUND((H15-I15),5)</f>
        <v>5091.96</v>
      </c>
      <c r="K15" s="141">
        <f>ROUND(IF(H15=0, IF(I15=0, 0, SIGN(-I15)), IF(I15=0, SIGN(H15), (H15-I15)/ABS(I15))),5)</f>
        <v>4.3279999999999999E-2</v>
      </c>
    </row>
    <row r="16" spans="1:12" x14ac:dyDescent="0.25">
      <c r="A16" s="73"/>
      <c r="B16" s="73"/>
      <c r="C16" s="73"/>
      <c r="D16" s="73"/>
      <c r="E16" s="73" t="s">
        <v>12</v>
      </c>
      <c r="F16" s="73"/>
      <c r="G16" s="73"/>
      <c r="H16" s="129">
        <f>ROUND(SUM(H12:H15),5)</f>
        <v>250968.47</v>
      </c>
      <c r="I16" s="129">
        <f>ROUND(SUM(I12:I15),5)</f>
        <v>335013.34000000003</v>
      </c>
      <c r="J16" s="129">
        <f>ROUND((H16-I16),5)</f>
        <v>-84044.87</v>
      </c>
      <c r="K16" s="140">
        <f>ROUND(IF(H16=0, IF(I16=0, 0, SIGN(-I16)), IF(I16=0, SIGN(H16), (H16-I16)/ABS(I16))),5)</f>
        <v>-0.25086999999999998</v>
      </c>
    </row>
    <row r="17" spans="1:11" x14ac:dyDescent="0.25">
      <c r="A17" s="73"/>
      <c r="B17" s="73"/>
      <c r="C17" s="73"/>
      <c r="D17" s="73"/>
      <c r="E17" s="73" t="s">
        <v>225</v>
      </c>
      <c r="F17" s="73"/>
      <c r="G17" s="73"/>
      <c r="H17" s="129"/>
      <c r="I17" s="129"/>
      <c r="J17" s="129"/>
      <c r="K17" s="140"/>
    </row>
    <row r="18" spans="1:11" ht="15.75" thickBot="1" x14ac:dyDescent="0.3">
      <c r="A18" s="73"/>
      <c r="B18" s="73"/>
      <c r="C18" s="73"/>
      <c r="D18" s="73"/>
      <c r="E18" s="73"/>
      <c r="F18" s="73" t="s">
        <v>7469</v>
      </c>
      <c r="G18" s="73"/>
      <c r="H18" s="132">
        <v>128.82</v>
      </c>
      <c r="I18" s="132">
        <v>329.49</v>
      </c>
      <c r="J18" s="132">
        <f>ROUND((H18-I18),5)</f>
        <v>-200.67</v>
      </c>
      <c r="K18" s="141">
        <f>ROUND(IF(H18=0, IF(I18=0, 0, SIGN(-I18)), IF(I18=0, SIGN(H18), (H18-I18)/ABS(I18))),5)</f>
        <v>-0.60902999999999996</v>
      </c>
    </row>
    <row r="19" spans="1:11" x14ac:dyDescent="0.25">
      <c r="A19" s="73"/>
      <c r="B19" s="73"/>
      <c r="C19" s="73"/>
      <c r="D19" s="73"/>
      <c r="E19" s="73" t="s">
        <v>7468</v>
      </c>
      <c r="F19" s="73"/>
      <c r="G19" s="73"/>
      <c r="H19" s="129">
        <f>ROUND(SUM(H17:H18),5)</f>
        <v>128.82</v>
      </c>
      <c r="I19" s="129">
        <f>ROUND(SUM(I17:I18),5)</f>
        <v>329.49</v>
      </c>
      <c r="J19" s="129">
        <f>ROUND((H19-I19),5)</f>
        <v>-200.67</v>
      </c>
      <c r="K19" s="140">
        <f>ROUND(IF(H19=0, IF(I19=0, 0, SIGN(-I19)), IF(I19=0, SIGN(H19), (H19-I19)/ABS(I19))),5)</f>
        <v>-0.60902999999999996</v>
      </c>
    </row>
    <row r="20" spans="1:11" x14ac:dyDescent="0.25">
      <c r="A20" s="73"/>
      <c r="B20" s="73"/>
      <c r="C20" s="73"/>
      <c r="D20" s="73"/>
      <c r="E20" s="73" t="s">
        <v>13</v>
      </c>
      <c r="F20" s="73"/>
      <c r="G20" s="73"/>
      <c r="H20" s="129"/>
      <c r="I20" s="129"/>
      <c r="J20" s="129"/>
      <c r="K20" s="140"/>
    </row>
    <row r="21" spans="1:11" x14ac:dyDescent="0.25">
      <c r="A21" s="73"/>
      <c r="B21" s="73"/>
      <c r="C21" s="73"/>
      <c r="D21" s="73"/>
      <c r="E21" s="73"/>
      <c r="F21" s="73" t="s">
        <v>14</v>
      </c>
      <c r="G21" s="73"/>
      <c r="H21" s="129">
        <v>0</v>
      </c>
      <c r="I21" s="129">
        <v>3777.39</v>
      </c>
      <c r="J21" s="129">
        <f>ROUND((H21-I21),5)</f>
        <v>-3777.39</v>
      </c>
      <c r="K21" s="140">
        <f>ROUND(IF(H21=0, IF(I21=0, 0, SIGN(-I21)), IF(I21=0, SIGN(H21), (H21-I21)/ABS(I21))),5)</f>
        <v>-1</v>
      </c>
    </row>
    <row r="22" spans="1:11" x14ac:dyDescent="0.25">
      <c r="A22" s="73"/>
      <c r="B22" s="73"/>
      <c r="C22" s="73"/>
      <c r="D22" s="73"/>
      <c r="E22" s="73"/>
      <c r="F22" s="73" t="s">
        <v>7467</v>
      </c>
      <c r="G22" s="73"/>
      <c r="H22" s="129">
        <v>12161.09</v>
      </c>
      <c r="I22" s="129">
        <v>1539.72</v>
      </c>
      <c r="J22" s="129">
        <f>ROUND((H22-I22),5)</f>
        <v>10621.37</v>
      </c>
      <c r="K22" s="140">
        <f>ROUND(IF(H22=0, IF(I22=0, 0, SIGN(-I22)), IF(I22=0, SIGN(H22), (H22-I22)/ABS(I22))),5)</f>
        <v>6.89825</v>
      </c>
    </row>
    <row r="23" spans="1:11" ht="15.75" thickBot="1" x14ac:dyDescent="0.3">
      <c r="A23" s="73"/>
      <c r="B23" s="73"/>
      <c r="C23" s="73"/>
      <c r="D23" s="73"/>
      <c r="E23" s="73"/>
      <c r="F23" s="73" t="s">
        <v>15</v>
      </c>
      <c r="G23" s="73"/>
      <c r="H23" s="132">
        <v>9207.3700000000008</v>
      </c>
      <c r="I23" s="132">
        <v>5991.68</v>
      </c>
      <c r="J23" s="132">
        <f>ROUND((H23-I23),5)</f>
        <v>3215.69</v>
      </c>
      <c r="K23" s="141">
        <f>ROUND(IF(H23=0, IF(I23=0, 0, SIGN(-I23)), IF(I23=0, SIGN(H23), (H23-I23)/ABS(I23))),5)</f>
        <v>0.53669</v>
      </c>
    </row>
    <row r="24" spans="1:11" x14ac:dyDescent="0.25">
      <c r="A24" s="73"/>
      <c r="B24" s="73"/>
      <c r="C24" s="73"/>
      <c r="D24" s="73"/>
      <c r="E24" s="73" t="s">
        <v>16</v>
      </c>
      <c r="F24" s="73"/>
      <c r="G24" s="73"/>
      <c r="H24" s="129">
        <f>ROUND(SUM(H20:H23),5)</f>
        <v>21368.46</v>
      </c>
      <c r="I24" s="129">
        <f>ROUND(SUM(I20:I23),5)</f>
        <v>11308.79</v>
      </c>
      <c r="J24" s="129">
        <f>ROUND((H24-I24),5)</f>
        <v>10059.67</v>
      </c>
      <c r="K24" s="140">
        <f>ROUND(IF(H24=0, IF(I24=0, 0, SIGN(-I24)), IF(I24=0, SIGN(H24), (H24-I24)/ABS(I24))),5)</f>
        <v>0.88954</v>
      </c>
    </row>
    <row r="25" spans="1:11" x14ac:dyDescent="0.25">
      <c r="A25" s="73"/>
      <c r="B25" s="73"/>
      <c r="C25" s="73"/>
      <c r="D25" s="73"/>
      <c r="E25" s="73" t="s">
        <v>7429</v>
      </c>
      <c r="F25" s="73"/>
      <c r="G25" s="73"/>
      <c r="H25" s="129"/>
      <c r="I25" s="129"/>
      <c r="J25" s="129"/>
      <c r="K25" s="140"/>
    </row>
    <row r="26" spans="1:11" ht="15.75" thickBot="1" x14ac:dyDescent="0.3">
      <c r="A26" s="73"/>
      <c r="B26" s="73"/>
      <c r="C26" s="73"/>
      <c r="D26" s="73"/>
      <c r="E26" s="73"/>
      <c r="F26" s="73" t="s">
        <v>13</v>
      </c>
      <c r="G26" s="73"/>
      <c r="H26" s="129">
        <v>57452.08</v>
      </c>
      <c r="I26" s="129">
        <v>0</v>
      </c>
      <c r="J26" s="129">
        <f>ROUND((H26-I26),5)</f>
        <v>57452.08</v>
      </c>
      <c r="K26" s="140">
        <f>ROUND(IF(H26=0, IF(I26=0, 0, SIGN(-I26)), IF(I26=0, SIGN(H26), (H26-I26)/ABS(I26))),5)</f>
        <v>1</v>
      </c>
    </row>
    <row r="27" spans="1:11" ht="15.75" thickBot="1" x14ac:dyDescent="0.3">
      <c r="A27" s="73"/>
      <c r="B27" s="73"/>
      <c r="C27" s="73"/>
      <c r="D27" s="73"/>
      <c r="E27" s="73" t="s">
        <v>7430</v>
      </c>
      <c r="F27" s="73"/>
      <c r="G27" s="73"/>
      <c r="H27" s="136">
        <f>ROUND(SUM(H25:H26),5)</f>
        <v>57452.08</v>
      </c>
      <c r="I27" s="136">
        <f>ROUND(SUM(I25:I26),5)</f>
        <v>0</v>
      </c>
      <c r="J27" s="136">
        <f>ROUND((H27-I27),5)</f>
        <v>57452.08</v>
      </c>
      <c r="K27" s="143">
        <f>ROUND(IF(H27=0, IF(I27=0, 0, SIGN(-I27)), IF(I27=0, SIGN(H27), (H27-I27)/ABS(I27))),5)</f>
        <v>1</v>
      </c>
    </row>
    <row r="28" spans="1:11" ht="15.75" thickBot="1" x14ac:dyDescent="0.3">
      <c r="A28" s="73"/>
      <c r="B28" s="73"/>
      <c r="C28" s="73"/>
      <c r="D28" s="73" t="s">
        <v>17</v>
      </c>
      <c r="E28" s="73"/>
      <c r="F28" s="73"/>
      <c r="G28" s="73"/>
      <c r="H28" s="133">
        <f>ROUND(SUM(H4:H5)+H11+H16+H19+H24+H27,5)</f>
        <v>1162902.6599999999</v>
      </c>
      <c r="I28" s="133">
        <f>ROUND(SUM(I4:I5)+I11+I16+I19+I24+I27,5)</f>
        <v>441749.44</v>
      </c>
      <c r="J28" s="133">
        <f>ROUND((H28-I28),5)</f>
        <v>721153.22</v>
      </c>
      <c r="K28" s="142">
        <f>ROUND(IF(H28=0, IF(I28=0, 0, SIGN(-I28)), IF(I28=0, SIGN(H28), (H28-I28)/ABS(I28))),5)</f>
        <v>1.63249</v>
      </c>
    </row>
    <row r="29" spans="1:11" x14ac:dyDescent="0.25">
      <c r="A29" s="73"/>
      <c r="B29" s="73"/>
      <c r="C29" s="73" t="s">
        <v>18</v>
      </c>
      <c r="D29" s="73"/>
      <c r="E29" s="73"/>
      <c r="F29" s="73"/>
      <c r="G29" s="73"/>
      <c r="H29" s="129">
        <f>H28</f>
        <v>1162902.6599999999</v>
      </c>
      <c r="I29" s="129">
        <f>I28</f>
        <v>441749.44</v>
      </c>
      <c r="J29" s="129">
        <f>ROUND((H29-I29),5)</f>
        <v>721153.22</v>
      </c>
      <c r="K29" s="140">
        <f>ROUND(IF(H29=0, IF(I29=0, 0, SIGN(-I29)), IF(I29=0, SIGN(H29), (H29-I29)/ABS(I29))),5)</f>
        <v>1.63249</v>
      </c>
    </row>
    <row r="30" spans="1:11" x14ac:dyDescent="0.25">
      <c r="A30" s="73"/>
      <c r="B30" s="73"/>
      <c r="C30" s="73"/>
      <c r="D30" s="73" t="s">
        <v>19</v>
      </c>
      <c r="E30" s="73"/>
      <c r="F30" s="73"/>
      <c r="G30" s="73"/>
      <c r="H30" s="129"/>
      <c r="I30" s="129"/>
      <c r="J30" s="129"/>
      <c r="K30" s="140"/>
    </row>
    <row r="31" spans="1:11" x14ac:dyDescent="0.25">
      <c r="A31" s="73"/>
      <c r="B31" s="73"/>
      <c r="C31" s="73"/>
      <c r="D31" s="73"/>
      <c r="E31" s="73" t="s">
        <v>7786</v>
      </c>
      <c r="F31" s="73"/>
      <c r="G31" s="73"/>
      <c r="H31" s="129">
        <v>0</v>
      </c>
      <c r="I31" s="129">
        <v>7651.59</v>
      </c>
      <c r="J31" s="129">
        <f>ROUND((H31-I31),5)</f>
        <v>-7651.59</v>
      </c>
      <c r="K31" s="140">
        <f>ROUND(IF(H31=0, IF(I31=0, 0, SIGN(-I31)), IF(I31=0, SIGN(H31), (H31-I31)/ABS(I31))),5)</f>
        <v>-1</v>
      </c>
    </row>
    <row r="32" spans="1:11" x14ac:dyDescent="0.25">
      <c r="A32" s="73"/>
      <c r="B32" s="73"/>
      <c r="C32" s="73"/>
      <c r="D32" s="73"/>
      <c r="E32" s="73" t="s">
        <v>7497</v>
      </c>
      <c r="F32" s="73"/>
      <c r="G32" s="73"/>
      <c r="H32" s="129"/>
      <c r="I32" s="129"/>
      <c r="J32" s="129"/>
      <c r="K32" s="140"/>
    </row>
    <row r="33" spans="1:11" x14ac:dyDescent="0.25">
      <c r="A33" s="73"/>
      <c r="B33" s="73"/>
      <c r="C33" s="73"/>
      <c r="D33" s="73"/>
      <c r="E33" s="73"/>
      <c r="F33" s="73" t="s">
        <v>7915</v>
      </c>
      <c r="G33" s="73"/>
      <c r="H33" s="129">
        <v>48.8</v>
      </c>
      <c r="I33" s="129">
        <v>0</v>
      </c>
      <c r="J33" s="129">
        <f>ROUND((H33-I33),5)</f>
        <v>48.8</v>
      </c>
      <c r="K33" s="140">
        <f>ROUND(IF(H33=0, IF(I33=0, 0, SIGN(-I33)), IF(I33=0, SIGN(H33), (H33-I33)/ABS(I33))),5)</f>
        <v>1</v>
      </c>
    </row>
    <row r="34" spans="1:11" x14ac:dyDescent="0.25">
      <c r="A34" s="73"/>
      <c r="B34" s="73"/>
      <c r="C34" s="73"/>
      <c r="D34" s="73"/>
      <c r="E34" s="73"/>
      <c r="F34" s="73" t="s">
        <v>7882</v>
      </c>
      <c r="G34" s="73"/>
      <c r="H34" s="129">
        <v>53.66</v>
      </c>
      <c r="I34" s="129">
        <v>0</v>
      </c>
      <c r="J34" s="129">
        <f>ROUND((H34-I34),5)</f>
        <v>53.66</v>
      </c>
      <c r="K34" s="140">
        <f>ROUND(IF(H34=0, IF(I34=0, 0, SIGN(-I34)), IF(I34=0, SIGN(H34), (H34-I34)/ABS(I34))),5)</f>
        <v>1</v>
      </c>
    </row>
    <row r="35" spans="1:11" ht="15.75" thickBot="1" x14ac:dyDescent="0.3">
      <c r="A35" s="73"/>
      <c r="B35" s="73"/>
      <c r="C35" s="73"/>
      <c r="D35" s="73"/>
      <c r="E35" s="73"/>
      <c r="F35" s="73" t="s">
        <v>7498</v>
      </c>
      <c r="G35" s="73"/>
      <c r="H35" s="132">
        <v>17755.189999999999</v>
      </c>
      <c r="I35" s="132">
        <v>0</v>
      </c>
      <c r="J35" s="132">
        <f>ROUND((H35-I35),5)</f>
        <v>17755.189999999999</v>
      </c>
      <c r="K35" s="141">
        <f>ROUND(IF(H35=0, IF(I35=0, 0, SIGN(-I35)), IF(I35=0, SIGN(H35), (H35-I35)/ABS(I35))),5)</f>
        <v>1</v>
      </c>
    </row>
    <row r="36" spans="1:11" x14ac:dyDescent="0.25">
      <c r="A36" s="73"/>
      <c r="B36" s="73"/>
      <c r="C36" s="73"/>
      <c r="D36" s="73"/>
      <c r="E36" s="73" t="s">
        <v>7499</v>
      </c>
      <c r="F36" s="73"/>
      <c r="G36" s="73"/>
      <c r="H36" s="129">
        <f>ROUND(SUM(H32:H35),5)</f>
        <v>17857.650000000001</v>
      </c>
      <c r="I36" s="129">
        <f>ROUND(SUM(I32:I35),5)</f>
        <v>0</v>
      </c>
      <c r="J36" s="129">
        <f>ROUND((H36-I36),5)</f>
        <v>17857.650000000001</v>
      </c>
      <c r="K36" s="140">
        <f>ROUND(IF(H36=0, IF(I36=0, 0, SIGN(-I36)), IF(I36=0, SIGN(H36), (H36-I36)/ABS(I36))),5)</f>
        <v>1</v>
      </c>
    </row>
    <row r="37" spans="1:11" x14ac:dyDescent="0.25">
      <c r="A37" s="73"/>
      <c r="B37" s="73"/>
      <c r="C37" s="73"/>
      <c r="D37" s="73"/>
      <c r="E37" s="73" t="s">
        <v>20</v>
      </c>
      <c r="F37" s="73"/>
      <c r="G37" s="73"/>
      <c r="H37" s="129"/>
      <c r="I37" s="129"/>
      <c r="J37" s="129"/>
      <c r="K37" s="140"/>
    </row>
    <row r="38" spans="1:11" x14ac:dyDescent="0.25">
      <c r="A38" s="73"/>
      <c r="B38" s="73"/>
      <c r="C38" s="73"/>
      <c r="D38" s="73"/>
      <c r="E38" s="73"/>
      <c r="F38" s="73" t="s">
        <v>7897</v>
      </c>
      <c r="G38" s="73"/>
      <c r="H38" s="129">
        <v>3119.38</v>
      </c>
      <c r="I38" s="129">
        <v>2240.64</v>
      </c>
      <c r="J38" s="129">
        <f t="shared" ref="J38:J43" si="0">ROUND((H38-I38),5)</f>
        <v>878.74</v>
      </c>
      <c r="K38" s="140">
        <f t="shared" ref="K38:K43" si="1">ROUND(IF(H38=0, IF(I38=0, 0, SIGN(-I38)), IF(I38=0, SIGN(H38), (H38-I38)/ABS(I38))),5)</f>
        <v>0.39217999999999997</v>
      </c>
    </row>
    <row r="39" spans="1:11" x14ac:dyDescent="0.25">
      <c r="A39" s="73"/>
      <c r="B39" s="73"/>
      <c r="C39" s="73"/>
      <c r="D39" s="73"/>
      <c r="E39" s="73"/>
      <c r="F39" s="73" t="s">
        <v>7660</v>
      </c>
      <c r="G39" s="73"/>
      <c r="H39" s="129">
        <v>224.25</v>
      </c>
      <c r="I39" s="129">
        <v>0</v>
      </c>
      <c r="J39" s="129">
        <f t="shared" si="0"/>
        <v>224.25</v>
      </c>
      <c r="K39" s="140">
        <f t="shared" si="1"/>
        <v>1</v>
      </c>
    </row>
    <row r="40" spans="1:11" x14ac:dyDescent="0.25">
      <c r="A40" s="73"/>
      <c r="B40" s="73"/>
      <c r="C40" s="73"/>
      <c r="D40" s="73"/>
      <c r="E40" s="73"/>
      <c r="F40" s="73" t="s">
        <v>21</v>
      </c>
      <c r="G40" s="73"/>
      <c r="H40" s="129">
        <v>275.02999999999997</v>
      </c>
      <c r="I40" s="129">
        <v>610.95000000000005</v>
      </c>
      <c r="J40" s="129">
        <f t="shared" si="0"/>
        <v>-335.92</v>
      </c>
      <c r="K40" s="140">
        <f t="shared" si="1"/>
        <v>-0.54983000000000004</v>
      </c>
    </row>
    <row r="41" spans="1:11" x14ac:dyDescent="0.25">
      <c r="A41" s="73"/>
      <c r="B41" s="73"/>
      <c r="C41" s="73"/>
      <c r="D41" s="73"/>
      <c r="E41" s="73"/>
      <c r="F41" s="73" t="s">
        <v>22</v>
      </c>
      <c r="G41" s="73"/>
      <c r="H41" s="129">
        <v>16476.47</v>
      </c>
      <c r="I41" s="129">
        <v>18987.75</v>
      </c>
      <c r="J41" s="129">
        <f t="shared" si="0"/>
        <v>-2511.2800000000002</v>
      </c>
      <c r="K41" s="140">
        <f t="shared" si="1"/>
        <v>-0.13225999999999999</v>
      </c>
    </row>
    <row r="42" spans="1:11" x14ac:dyDescent="0.25">
      <c r="A42" s="73"/>
      <c r="B42" s="73"/>
      <c r="C42" s="73"/>
      <c r="D42" s="73"/>
      <c r="E42" s="73"/>
      <c r="F42" s="73" t="s">
        <v>23</v>
      </c>
      <c r="G42" s="73"/>
      <c r="H42" s="129">
        <v>402.86</v>
      </c>
      <c r="I42" s="129">
        <v>500</v>
      </c>
      <c r="J42" s="129">
        <f t="shared" si="0"/>
        <v>-97.14</v>
      </c>
      <c r="K42" s="140">
        <f t="shared" si="1"/>
        <v>-0.19428000000000001</v>
      </c>
    </row>
    <row r="43" spans="1:11" x14ac:dyDescent="0.25">
      <c r="A43" s="73"/>
      <c r="B43" s="73"/>
      <c r="C43" s="73"/>
      <c r="D43" s="73"/>
      <c r="E43" s="73"/>
      <c r="F43" s="73" t="s">
        <v>24</v>
      </c>
      <c r="G43" s="73"/>
      <c r="H43" s="129">
        <v>1530</v>
      </c>
      <c r="I43" s="129">
        <v>1912.5</v>
      </c>
      <c r="J43" s="129">
        <f t="shared" si="0"/>
        <v>-382.5</v>
      </c>
      <c r="K43" s="140">
        <f t="shared" si="1"/>
        <v>-0.2</v>
      </c>
    </row>
    <row r="44" spans="1:11" x14ac:dyDescent="0.25">
      <c r="A44" s="73"/>
      <c r="B44" s="73"/>
      <c r="C44" s="73"/>
      <c r="D44" s="73"/>
      <c r="E44" s="73"/>
      <c r="F44" s="73" t="s">
        <v>25</v>
      </c>
      <c r="G44" s="73"/>
      <c r="H44" s="129"/>
      <c r="I44" s="129"/>
      <c r="J44" s="129"/>
      <c r="K44" s="140"/>
    </row>
    <row r="45" spans="1:11" x14ac:dyDescent="0.25">
      <c r="A45" s="73"/>
      <c r="B45" s="73"/>
      <c r="C45" s="73"/>
      <c r="D45" s="73"/>
      <c r="E45" s="73"/>
      <c r="F45" s="73"/>
      <c r="G45" s="73" t="s">
        <v>26</v>
      </c>
      <c r="H45" s="129">
        <v>3088.93</v>
      </c>
      <c r="I45" s="129">
        <v>2643.4</v>
      </c>
      <c r="J45" s="129">
        <f t="shared" ref="J45:J52" si="2">ROUND((H45-I45),5)</f>
        <v>445.53</v>
      </c>
      <c r="K45" s="140">
        <f t="shared" ref="K45:K52" si="3">ROUND(IF(H45=0, IF(I45=0, 0, SIGN(-I45)), IF(I45=0, SIGN(H45), (H45-I45)/ABS(I45))),5)</f>
        <v>0.16854</v>
      </c>
    </row>
    <row r="46" spans="1:11" ht="15.75" thickBot="1" x14ac:dyDescent="0.3">
      <c r="A46" s="73"/>
      <c r="B46" s="73"/>
      <c r="C46" s="73"/>
      <c r="D46" s="73"/>
      <c r="E46" s="73"/>
      <c r="F46" s="73"/>
      <c r="G46" s="73" t="s">
        <v>7521</v>
      </c>
      <c r="H46" s="132">
        <v>1040.9000000000001</v>
      </c>
      <c r="I46" s="132">
        <v>1042.17</v>
      </c>
      <c r="J46" s="132">
        <f t="shared" si="2"/>
        <v>-1.27</v>
      </c>
      <c r="K46" s="141">
        <f t="shared" si="3"/>
        <v>-1.2199999999999999E-3</v>
      </c>
    </row>
    <row r="47" spans="1:11" x14ac:dyDescent="0.25">
      <c r="A47" s="73"/>
      <c r="B47" s="73"/>
      <c r="C47" s="73"/>
      <c r="D47" s="73"/>
      <c r="E47" s="73"/>
      <c r="F47" s="73" t="s">
        <v>27</v>
      </c>
      <c r="G47" s="73"/>
      <c r="H47" s="129">
        <f>ROUND(SUM(H44:H46),5)</f>
        <v>4129.83</v>
      </c>
      <c r="I47" s="129">
        <f>ROUND(SUM(I44:I46),5)</f>
        <v>3685.57</v>
      </c>
      <c r="J47" s="129">
        <f t="shared" si="2"/>
        <v>444.26</v>
      </c>
      <c r="K47" s="140">
        <f t="shared" si="3"/>
        <v>0.12053999999999999</v>
      </c>
    </row>
    <row r="48" spans="1:11" x14ac:dyDescent="0.25">
      <c r="A48" s="73"/>
      <c r="B48" s="73"/>
      <c r="C48" s="73"/>
      <c r="D48" s="73"/>
      <c r="E48" s="73"/>
      <c r="F48" s="73" t="s">
        <v>7431</v>
      </c>
      <c r="G48" s="73"/>
      <c r="H48" s="129">
        <v>120</v>
      </c>
      <c r="I48" s="129">
        <v>181</v>
      </c>
      <c r="J48" s="129">
        <f t="shared" si="2"/>
        <v>-61</v>
      </c>
      <c r="K48" s="140">
        <f t="shared" si="3"/>
        <v>-0.33701999999999999</v>
      </c>
    </row>
    <row r="49" spans="1:11" x14ac:dyDescent="0.25">
      <c r="A49" s="73"/>
      <c r="B49" s="73"/>
      <c r="C49" s="73"/>
      <c r="D49" s="73"/>
      <c r="E49" s="73"/>
      <c r="F49" s="73" t="s">
        <v>28</v>
      </c>
      <c r="G49" s="73"/>
      <c r="H49" s="129">
        <v>587.65</v>
      </c>
      <c r="I49" s="129">
        <v>2059.5300000000002</v>
      </c>
      <c r="J49" s="129">
        <f t="shared" si="2"/>
        <v>-1471.88</v>
      </c>
      <c r="K49" s="140">
        <f t="shared" si="3"/>
        <v>-0.71467000000000003</v>
      </c>
    </row>
    <row r="50" spans="1:11" x14ac:dyDescent="0.25">
      <c r="A50" s="73"/>
      <c r="B50" s="73"/>
      <c r="C50" s="73"/>
      <c r="D50" s="73"/>
      <c r="E50" s="73"/>
      <c r="F50" s="73" t="s">
        <v>7432</v>
      </c>
      <c r="G50" s="73"/>
      <c r="H50" s="129">
        <v>588</v>
      </c>
      <c r="I50" s="129">
        <v>1072.48</v>
      </c>
      <c r="J50" s="129">
        <f t="shared" si="2"/>
        <v>-484.48</v>
      </c>
      <c r="K50" s="140">
        <f t="shared" si="3"/>
        <v>-0.45173999999999997</v>
      </c>
    </row>
    <row r="51" spans="1:11" x14ac:dyDescent="0.25">
      <c r="A51" s="73"/>
      <c r="B51" s="73"/>
      <c r="C51" s="73"/>
      <c r="D51" s="73"/>
      <c r="E51" s="73"/>
      <c r="F51" s="73" t="s">
        <v>7796</v>
      </c>
      <c r="G51" s="73"/>
      <c r="H51" s="129">
        <v>189.15</v>
      </c>
      <c r="I51" s="129">
        <v>0</v>
      </c>
      <c r="J51" s="129">
        <f t="shared" si="2"/>
        <v>189.15</v>
      </c>
      <c r="K51" s="140">
        <f t="shared" si="3"/>
        <v>1</v>
      </c>
    </row>
    <row r="52" spans="1:11" x14ac:dyDescent="0.25">
      <c r="A52" s="73"/>
      <c r="B52" s="73"/>
      <c r="C52" s="73"/>
      <c r="D52" s="73"/>
      <c r="E52" s="73"/>
      <c r="F52" s="73" t="s">
        <v>7464</v>
      </c>
      <c r="G52" s="73"/>
      <c r="H52" s="129">
        <v>398.57</v>
      </c>
      <c r="I52" s="129">
        <v>0</v>
      </c>
      <c r="J52" s="129">
        <f t="shared" si="2"/>
        <v>398.57</v>
      </c>
      <c r="K52" s="140">
        <f t="shared" si="3"/>
        <v>1</v>
      </c>
    </row>
    <row r="53" spans="1:11" x14ac:dyDescent="0.25">
      <c r="A53" s="73"/>
      <c r="B53" s="73"/>
      <c r="C53" s="73"/>
      <c r="D53" s="73"/>
      <c r="E53" s="73"/>
      <c r="F53" s="73" t="s">
        <v>29</v>
      </c>
      <c r="G53" s="73"/>
      <c r="H53" s="129"/>
      <c r="I53" s="129"/>
      <c r="J53" s="129"/>
      <c r="K53" s="140"/>
    </row>
    <row r="54" spans="1:11" x14ac:dyDescent="0.25">
      <c r="A54" s="73"/>
      <c r="B54" s="73"/>
      <c r="C54" s="73"/>
      <c r="D54" s="73"/>
      <c r="E54" s="73"/>
      <c r="F54" s="73"/>
      <c r="G54" s="73" t="s">
        <v>30</v>
      </c>
      <c r="H54" s="129">
        <v>18970.02</v>
      </c>
      <c r="I54" s="129">
        <v>9251.8700000000008</v>
      </c>
      <c r="J54" s="129">
        <f>ROUND((H54-I54),5)</f>
        <v>9718.15</v>
      </c>
      <c r="K54" s="140">
        <f>ROUND(IF(H54=0, IF(I54=0, 0, SIGN(-I54)), IF(I54=0, SIGN(H54), (H54-I54)/ABS(I54))),5)</f>
        <v>1.0504</v>
      </c>
    </row>
    <row r="55" spans="1:11" x14ac:dyDescent="0.25">
      <c r="A55" s="73"/>
      <c r="B55" s="73"/>
      <c r="C55" s="73"/>
      <c r="D55" s="73"/>
      <c r="E55" s="73"/>
      <c r="F55" s="73"/>
      <c r="G55" s="73" t="s">
        <v>7463</v>
      </c>
      <c r="H55" s="129">
        <v>303.61</v>
      </c>
      <c r="I55" s="129">
        <v>322.5</v>
      </c>
      <c r="J55" s="129">
        <f>ROUND((H55-I55),5)</f>
        <v>-18.89</v>
      </c>
      <c r="K55" s="140">
        <f>ROUND(IF(H55=0, IF(I55=0, 0, SIGN(-I55)), IF(I55=0, SIGN(H55), (H55-I55)/ABS(I55))),5)</f>
        <v>-5.8569999999999997E-2</v>
      </c>
    </row>
    <row r="56" spans="1:11" ht="15.75" thickBot="1" x14ac:dyDescent="0.3">
      <c r="A56" s="73"/>
      <c r="B56" s="73"/>
      <c r="C56" s="73"/>
      <c r="D56" s="73"/>
      <c r="E56" s="73"/>
      <c r="F56" s="73"/>
      <c r="G56" s="73" t="s">
        <v>7863</v>
      </c>
      <c r="H56" s="129">
        <v>305.83999999999997</v>
      </c>
      <c r="I56" s="129">
        <v>0</v>
      </c>
      <c r="J56" s="129">
        <f>ROUND((H56-I56),5)</f>
        <v>305.83999999999997</v>
      </c>
      <c r="K56" s="140">
        <f>ROUND(IF(H56=0, IF(I56=0, 0, SIGN(-I56)), IF(I56=0, SIGN(H56), (H56-I56)/ABS(I56))),5)</f>
        <v>1</v>
      </c>
    </row>
    <row r="57" spans="1:11" ht="15.75" thickBot="1" x14ac:dyDescent="0.3">
      <c r="A57" s="73"/>
      <c r="B57" s="73"/>
      <c r="C57" s="73"/>
      <c r="D57" s="73"/>
      <c r="E57" s="73"/>
      <c r="F57" s="73" t="s">
        <v>31</v>
      </c>
      <c r="G57" s="73"/>
      <c r="H57" s="133">
        <f>ROUND(SUM(H53:H56),5)</f>
        <v>19579.47</v>
      </c>
      <c r="I57" s="133">
        <f>ROUND(SUM(I53:I56),5)</f>
        <v>9574.3700000000008</v>
      </c>
      <c r="J57" s="133">
        <f>ROUND((H57-I57),5)</f>
        <v>10005.1</v>
      </c>
      <c r="K57" s="142">
        <f>ROUND(IF(H57=0, IF(I57=0, 0, SIGN(-I57)), IF(I57=0, SIGN(H57), (H57-I57)/ABS(I57))),5)</f>
        <v>1.0449900000000001</v>
      </c>
    </row>
    <row r="58" spans="1:11" x14ac:dyDescent="0.25">
      <c r="A58" s="73"/>
      <c r="B58" s="73"/>
      <c r="C58" s="73"/>
      <c r="D58" s="73"/>
      <c r="E58" s="73" t="s">
        <v>32</v>
      </c>
      <c r="F58" s="73"/>
      <c r="G58" s="73"/>
      <c r="H58" s="129">
        <f>ROUND(SUM(H37:H43)+SUM(H47:H52)+H57,5)</f>
        <v>47620.66</v>
      </c>
      <c r="I58" s="129">
        <f>ROUND(SUM(I37:I43)+SUM(I47:I52)+I57,5)</f>
        <v>40824.79</v>
      </c>
      <c r="J58" s="129">
        <f>ROUND((H58-I58),5)</f>
        <v>6795.87</v>
      </c>
      <c r="K58" s="140">
        <f>ROUND(IF(H58=0, IF(I58=0, 0, SIGN(-I58)), IF(I58=0, SIGN(H58), (H58-I58)/ABS(I58))),5)</f>
        <v>0.16646</v>
      </c>
    </row>
    <row r="59" spans="1:11" x14ac:dyDescent="0.25">
      <c r="A59" s="73"/>
      <c r="B59" s="73"/>
      <c r="C59" s="73"/>
      <c r="D59" s="73"/>
      <c r="E59" s="73" t="s">
        <v>33</v>
      </c>
      <c r="F59" s="73"/>
      <c r="G59" s="73"/>
      <c r="H59" s="129"/>
      <c r="I59" s="129"/>
      <c r="J59" s="129"/>
      <c r="K59" s="140"/>
    </row>
    <row r="60" spans="1:11" x14ac:dyDescent="0.25">
      <c r="A60" s="73"/>
      <c r="B60" s="73"/>
      <c r="C60" s="73"/>
      <c r="D60" s="73"/>
      <c r="E60" s="73"/>
      <c r="F60" s="73" t="s">
        <v>7998</v>
      </c>
      <c r="G60" s="73"/>
      <c r="H60" s="129">
        <v>242.63</v>
      </c>
      <c r="I60" s="129">
        <v>0</v>
      </c>
      <c r="J60" s="129">
        <f t="shared" ref="J60:J82" si="4">ROUND((H60-I60),5)</f>
        <v>242.63</v>
      </c>
      <c r="K60" s="140">
        <f t="shared" ref="K60:K82" si="5">ROUND(IF(H60=0, IF(I60=0, 0, SIGN(-I60)), IF(I60=0, SIGN(H60), (H60-I60)/ABS(I60))),5)</f>
        <v>1</v>
      </c>
    </row>
    <row r="61" spans="1:11" x14ac:dyDescent="0.25">
      <c r="A61" s="73"/>
      <c r="B61" s="73"/>
      <c r="C61" s="73"/>
      <c r="D61" s="73"/>
      <c r="E61" s="73"/>
      <c r="F61" s="73" t="s">
        <v>7700</v>
      </c>
      <c r="G61" s="73"/>
      <c r="H61" s="129">
        <v>1190</v>
      </c>
      <c r="I61" s="129">
        <v>0</v>
      </c>
      <c r="J61" s="129">
        <f t="shared" si="4"/>
        <v>1190</v>
      </c>
      <c r="K61" s="140">
        <f t="shared" si="5"/>
        <v>1</v>
      </c>
    </row>
    <row r="62" spans="1:11" x14ac:dyDescent="0.25">
      <c r="A62" s="73"/>
      <c r="B62" s="73"/>
      <c r="C62" s="73"/>
      <c r="D62" s="73"/>
      <c r="E62" s="73"/>
      <c r="F62" s="73" t="s">
        <v>7702</v>
      </c>
      <c r="G62" s="73"/>
      <c r="H62" s="129">
        <v>17747.96</v>
      </c>
      <c r="I62" s="129">
        <v>0</v>
      </c>
      <c r="J62" s="129">
        <f t="shared" si="4"/>
        <v>17747.96</v>
      </c>
      <c r="K62" s="140">
        <f t="shared" si="5"/>
        <v>1</v>
      </c>
    </row>
    <row r="63" spans="1:11" x14ac:dyDescent="0.25">
      <c r="A63" s="73"/>
      <c r="B63" s="73"/>
      <c r="C63" s="73"/>
      <c r="D63" s="73"/>
      <c r="E63" s="73"/>
      <c r="F63" s="73" t="s">
        <v>7898</v>
      </c>
      <c r="G63" s="73"/>
      <c r="H63" s="129">
        <v>1551.88</v>
      </c>
      <c r="I63" s="129">
        <v>0</v>
      </c>
      <c r="J63" s="129">
        <f t="shared" si="4"/>
        <v>1551.88</v>
      </c>
      <c r="K63" s="140">
        <f t="shared" si="5"/>
        <v>1</v>
      </c>
    </row>
    <row r="64" spans="1:11" x14ac:dyDescent="0.25">
      <c r="A64" s="73"/>
      <c r="B64" s="73"/>
      <c r="C64" s="73"/>
      <c r="D64" s="73"/>
      <c r="E64" s="73"/>
      <c r="F64" s="73" t="s">
        <v>7899</v>
      </c>
      <c r="G64" s="73"/>
      <c r="H64" s="129">
        <v>5100</v>
      </c>
      <c r="I64" s="129">
        <v>0</v>
      </c>
      <c r="J64" s="129">
        <f t="shared" si="4"/>
        <v>5100</v>
      </c>
      <c r="K64" s="140">
        <f t="shared" si="5"/>
        <v>1</v>
      </c>
    </row>
    <row r="65" spans="1:11" x14ac:dyDescent="0.25">
      <c r="A65" s="73"/>
      <c r="B65" s="73"/>
      <c r="C65" s="73"/>
      <c r="D65" s="73"/>
      <c r="E65" s="73"/>
      <c r="F65" s="73" t="s">
        <v>155</v>
      </c>
      <c r="G65" s="73"/>
      <c r="H65" s="129">
        <v>6500</v>
      </c>
      <c r="I65" s="129">
        <v>0</v>
      </c>
      <c r="J65" s="129">
        <f t="shared" si="4"/>
        <v>6500</v>
      </c>
      <c r="K65" s="140">
        <f t="shared" si="5"/>
        <v>1</v>
      </c>
    </row>
    <row r="66" spans="1:11" x14ac:dyDescent="0.25">
      <c r="A66" s="73"/>
      <c r="B66" s="73"/>
      <c r="C66" s="73"/>
      <c r="D66" s="73"/>
      <c r="E66" s="73"/>
      <c r="F66" s="73" t="s">
        <v>5443</v>
      </c>
      <c r="G66" s="73"/>
      <c r="H66" s="129">
        <v>679.14</v>
      </c>
      <c r="I66" s="129">
        <v>0</v>
      </c>
      <c r="J66" s="129">
        <f t="shared" si="4"/>
        <v>679.14</v>
      </c>
      <c r="K66" s="140">
        <f t="shared" si="5"/>
        <v>1</v>
      </c>
    </row>
    <row r="67" spans="1:11" x14ac:dyDescent="0.25">
      <c r="A67" s="73"/>
      <c r="B67" s="73"/>
      <c r="C67" s="73"/>
      <c r="D67" s="73"/>
      <c r="E67" s="73"/>
      <c r="F67" s="73" t="s">
        <v>5220</v>
      </c>
      <c r="G67" s="73"/>
      <c r="H67" s="129">
        <v>91883.38</v>
      </c>
      <c r="I67" s="129">
        <v>0</v>
      </c>
      <c r="J67" s="129">
        <f t="shared" si="4"/>
        <v>91883.38</v>
      </c>
      <c r="K67" s="140">
        <f t="shared" si="5"/>
        <v>1</v>
      </c>
    </row>
    <row r="68" spans="1:11" x14ac:dyDescent="0.25">
      <c r="A68" s="73"/>
      <c r="B68" s="73"/>
      <c r="C68" s="73"/>
      <c r="D68" s="73"/>
      <c r="E68" s="73"/>
      <c r="F68" s="73" t="s">
        <v>7883</v>
      </c>
      <c r="G68" s="73"/>
      <c r="H68" s="129">
        <v>4327.3999999999996</v>
      </c>
      <c r="I68" s="129">
        <v>0</v>
      </c>
      <c r="J68" s="129">
        <f t="shared" si="4"/>
        <v>4327.3999999999996</v>
      </c>
      <c r="K68" s="140">
        <f t="shared" si="5"/>
        <v>1</v>
      </c>
    </row>
    <row r="69" spans="1:11" x14ac:dyDescent="0.25">
      <c r="A69" s="73"/>
      <c r="B69" s="73"/>
      <c r="C69" s="73"/>
      <c r="D69" s="73"/>
      <c r="E69" s="73"/>
      <c r="F69" s="73" t="s">
        <v>7884</v>
      </c>
      <c r="G69" s="73"/>
      <c r="H69" s="129">
        <v>68774.87</v>
      </c>
      <c r="I69" s="129">
        <v>0</v>
      </c>
      <c r="J69" s="129">
        <f t="shared" si="4"/>
        <v>68774.87</v>
      </c>
      <c r="K69" s="140">
        <f t="shared" si="5"/>
        <v>1</v>
      </c>
    </row>
    <row r="70" spans="1:11" x14ac:dyDescent="0.25">
      <c r="A70" s="73"/>
      <c r="B70" s="73"/>
      <c r="C70" s="73"/>
      <c r="D70" s="73"/>
      <c r="E70" s="73"/>
      <c r="F70" s="73" t="s">
        <v>7885</v>
      </c>
      <c r="G70" s="73"/>
      <c r="H70" s="129">
        <v>10344.93</v>
      </c>
      <c r="I70" s="129">
        <v>0</v>
      </c>
      <c r="J70" s="129">
        <f t="shared" si="4"/>
        <v>10344.93</v>
      </c>
      <c r="K70" s="140">
        <f t="shared" si="5"/>
        <v>1</v>
      </c>
    </row>
    <row r="71" spans="1:11" x14ac:dyDescent="0.25">
      <c r="A71" s="73"/>
      <c r="B71" s="73"/>
      <c r="C71" s="73"/>
      <c r="D71" s="73"/>
      <c r="E71" s="73"/>
      <c r="F71" s="73" t="s">
        <v>7886</v>
      </c>
      <c r="G71" s="73"/>
      <c r="H71" s="129">
        <v>2237.4</v>
      </c>
      <c r="I71" s="129">
        <v>0</v>
      </c>
      <c r="J71" s="129">
        <f t="shared" si="4"/>
        <v>2237.4</v>
      </c>
      <c r="K71" s="140">
        <f t="shared" si="5"/>
        <v>1</v>
      </c>
    </row>
    <row r="72" spans="1:11" x14ac:dyDescent="0.25">
      <c r="A72" s="73"/>
      <c r="B72" s="73"/>
      <c r="C72" s="73"/>
      <c r="D72" s="73"/>
      <c r="E72" s="73"/>
      <c r="F72" s="73" t="s">
        <v>7887</v>
      </c>
      <c r="G72" s="73"/>
      <c r="H72" s="129">
        <v>265.32</v>
      </c>
      <c r="I72" s="129">
        <v>0</v>
      </c>
      <c r="J72" s="129">
        <f t="shared" si="4"/>
        <v>265.32</v>
      </c>
      <c r="K72" s="140">
        <f t="shared" si="5"/>
        <v>1</v>
      </c>
    </row>
    <row r="73" spans="1:11" x14ac:dyDescent="0.25">
      <c r="A73" s="73"/>
      <c r="B73" s="73"/>
      <c r="C73" s="73"/>
      <c r="D73" s="73"/>
      <c r="E73" s="73"/>
      <c r="F73" s="73" t="s">
        <v>157</v>
      </c>
      <c r="G73" s="73"/>
      <c r="H73" s="129">
        <v>27083.68</v>
      </c>
      <c r="I73" s="129">
        <v>0</v>
      </c>
      <c r="J73" s="129">
        <f t="shared" si="4"/>
        <v>27083.68</v>
      </c>
      <c r="K73" s="140">
        <f t="shared" si="5"/>
        <v>1</v>
      </c>
    </row>
    <row r="74" spans="1:11" x14ac:dyDescent="0.25">
      <c r="A74" s="73"/>
      <c r="B74" s="73"/>
      <c r="C74" s="73"/>
      <c r="D74" s="73"/>
      <c r="E74" s="73"/>
      <c r="F74" s="73" t="s">
        <v>7888</v>
      </c>
      <c r="G74" s="73"/>
      <c r="H74" s="129">
        <v>193566.05</v>
      </c>
      <c r="I74" s="129">
        <v>0</v>
      </c>
      <c r="J74" s="129">
        <f t="shared" si="4"/>
        <v>193566.05</v>
      </c>
      <c r="K74" s="140">
        <f t="shared" si="5"/>
        <v>1</v>
      </c>
    </row>
    <row r="75" spans="1:11" x14ac:dyDescent="0.25">
      <c r="A75" s="73"/>
      <c r="B75" s="73"/>
      <c r="C75" s="73"/>
      <c r="D75" s="73"/>
      <c r="E75" s="73"/>
      <c r="F75" s="73" t="s">
        <v>7999</v>
      </c>
      <c r="G75" s="73"/>
      <c r="H75" s="129">
        <v>2328.14</v>
      </c>
      <c r="I75" s="129">
        <v>0</v>
      </c>
      <c r="J75" s="129">
        <f t="shared" si="4"/>
        <v>2328.14</v>
      </c>
      <c r="K75" s="140">
        <f t="shared" si="5"/>
        <v>1</v>
      </c>
    </row>
    <row r="76" spans="1:11" x14ac:dyDescent="0.25">
      <c r="A76" s="73"/>
      <c r="B76" s="73"/>
      <c r="C76" s="73"/>
      <c r="D76" s="73"/>
      <c r="E76" s="73"/>
      <c r="F76" s="73" t="s">
        <v>7889</v>
      </c>
      <c r="G76" s="73"/>
      <c r="H76" s="129">
        <v>1369.56</v>
      </c>
      <c r="I76" s="129">
        <v>0</v>
      </c>
      <c r="J76" s="129">
        <f t="shared" si="4"/>
        <v>1369.56</v>
      </c>
      <c r="K76" s="140">
        <f t="shared" si="5"/>
        <v>1</v>
      </c>
    </row>
    <row r="77" spans="1:11" x14ac:dyDescent="0.25">
      <c r="A77" s="73"/>
      <c r="B77" s="73"/>
      <c r="C77" s="73"/>
      <c r="D77" s="73"/>
      <c r="E77" s="73"/>
      <c r="F77" s="73" t="s">
        <v>7890</v>
      </c>
      <c r="G77" s="73"/>
      <c r="H77" s="129">
        <v>232618.93</v>
      </c>
      <c r="I77" s="129">
        <v>0</v>
      </c>
      <c r="J77" s="129">
        <f t="shared" si="4"/>
        <v>232618.93</v>
      </c>
      <c r="K77" s="140">
        <f t="shared" si="5"/>
        <v>1</v>
      </c>
    </row>
    <row r="78" spans="1:11" x14ac:dyDescent="0.25">
      <c r="A78" s="73"/>
      <c r="B78" s="73"/>
      <c r="C78" s="73"/>
      <c r="D78" s="73"/>
      <c r="E78" s="73"/>
      <c r="F78" s="73" t="s">
        <v>7891</v>
      </c>
      <c r="G78" s="73"/>
      <c r="H78" s="129">
        <v>58593.93</v>
      </c>
      <c r="I78" s="129">
        <v>0</v>
      </c>
      <c r="J78" s="129">
        <f t="shared" si="4"/>
        <v>58593.93</v>
      </c>
      <c r="K78" s="140">
        <f t="shared" si="5"/>
        <v>1</v>
      </c>
    </row>
    <row r="79" spans="1:11" x14ac:dyDescent="0.25">
      <c r="A79" s="73"/>
      <c r="B79" s="73"/>
      <c r="C79" s="73"/>
      <c r="D79" s="73"/>
      <c r="E79" s="73"/>
      <c r="F79" s="73" t="s">
        <v>7892</v>
      </c>
      <c r="G79" s="73"/>
      <c r="H79" s="129">
        <v>17583.849999999999</v>
      </c>
      <c r="I79" s="129">
        <v>0</v>
      </c>
      <c r="J79" s="129">
        <f t="shared" si="4"/>
        <v>17583.849999999999</v>
      </c>
      <c r="K79" s="140">
        <f t="shared" si="5"/>
        <v>1</v>
      </c>
    </row>
    <row r="80" spans="1:11" x14ac:dyDescent="0.25">
      <c r="A80" s="73"/>
      <c r="B80" s="73"/>
      <c r="C80" s="73"/>
      <c r="D80" s="73"/>
      <c r="E80" s="73"/>
      <c r="F80" s="73" t="s">
        <v>7893</v>
      </c>
      <c r="G80" s="73"/>
      <c r="H80" s="129">
        <v>13556.72</v>
      </c>
      <c r="I80" s="129">
        <v>0</v>
      </c>
      <c r="J80" s="129">
        <f t="shared" si="4"/>
        <v>13556.72</v>
      </c>
      <c r="K80" s="140">
        <f t="shared" si="5"/>
        <v>1</v>
      </c>
    </row>
    <row r="81" spans="1:17" ht="15.75" thickBot="1" x14ac:dyDescent="0.3">
      <c r="A81" s="73"/>
      <c r="B81" s="73"/>
      <c r="C81" s="73"/>
      <c r="D81" s="73"/>
      <c r="E81" s="73"/>
      <c r="F81" s="73" t="s">
        <v>34</v>
      </c>
      <c r="G81" s="73"/>
      <c r="H81" s="132">
        <v>0</v>
      </c>
      <c r="I81" s="132">
        <v>12070.99</v>
      </c>
      <c r="J81" s="132">
        <f t="shared" si="4"/>
        <v>-12070.99</v>
      </c>
      <c r="K81" s="141">
        <f t="shared" si="5"/>
        <v>-1</v>
      </c>
    </row>
    <row r="82" spans="1:17" x14ac:dyDescent="0.25">
      <c r="A82" s="73"/>
      <c r="B82" s="73"/>
      <c r="C82" s="73"/>
      <c r="D82" s="73"/>
      <c r="E82" s="73" t="s">
        <v>35</v>
      </c>
      <c r="F82" s="73"/>
      <c r="G82" s="73"/>
      <c r="H82" s="129">
        <f>ROUND(SUM(H59:H81),5)</f>
        <v>757545.77</v>
      </c>
      <c r="I82" s="129">
        <f>ROUND(SUM(I59:I81),5)</f>
        <v>12070.99</v>
      </c>
      <c r="J82" s="129">
        <f t="shared" si="4"/>
        <v>745474.78</v>
      </c>
      <c r="K82" s="140">
        <f t="shared" si="5"/>
        <v>61.757550000000002</v>
      </c>
    </row>
    <row r="83" spans="1:17" x14ac:dyDescent="0.25">
      <c r="A83" s="73"/>
      <c r="B83" s="73"/>
      <c r="C83" s="73"/>
      <c r="D83" s="73"/>
      <c r="E83" s="73" t="s">
        <v>36</v>
      </c>
      <c r="F83" s="73"/>
      <c r="G83" s="73"/>
      <c r="H83" s="129"/>
      <c r="I83" s="129"/>
      <c r="J83" s="129"/>
      <c r="K83" s="140"/>
    </row>
    <row r="84" spans="1:17" x14ac:dyDescent="0.25">
      <c r="A84" s="73"/>
      <c r="B84" s="73"/>
      <c r="C84" s="73"/>
      <c r="D84" s="73"/>
      <c r="E84" s="73"/>
      <c r="F84" s="73" t="s">
        <v>1607</v>
      </c>
      <c r="G84" s="73"/>
      <c r="H84" s="129">
        <v>6992.53</v>
      </c>
      <c r="I84" s="129">
        <v>8029.5</v>
      </c>
      <c r="J84" s="129">
        <f>ROUND((H84-I84),5)</f>
        <v>-1036.97</v>
      </c>
      <c r="K84" s="140">
        <f>ROUND(IF(H84=0, IF(I84=0, 0, SIGN(-I84)), IF(I84=0, SIGN(H84), (H84-I84)/ABS(I84))),5)</f>
        <v>-0.12914999999999999</v>
      </c>
    </row>
    <row r="85" spans="1:17" x14ac:dyDescent="0.25">
      <c r="A85" s="73"/>
      <c r="B85" s="73"/>
      <c r="C85" s="73"/>
      <c r="D85" s="73"/>
      <c r="E85" s="73"/>
      <c r="F85" s="73" t="s">
        <v>7900</v>
      </c>
      <c r="G85" s="73"/>
      <c r="H85" s="129">
        <v>4206.67</v>
      </c>
      <c r="I85" s="129">
        <v>16943.34</v>
      </c>
      <c r="J85" s="129">
        <f>ROUND((H85-I85),5)</f>
        <v>-12736.67</v>
      </c>
      <c r="K85" s="140">
        <f>ROUND(IF(H85=0, IF(I85=0, 0, SIGN(-I85)), IF(I85=0, SIGN(H85), (H85-I85)/ABS(I85))),5)</f>
        <v>-0.75172000000000005</v>
      </c>
    </row>
    <row r="86" spans="1:17" ht="15.75" thickBot="1" x14ac:dyDescent="0.3">
      <c r="A86" s="73"/>
      <c r="B86" s="73"/>
      <c r="C86" s="73"/>
      <c r="D86" s="73"/>
      <c r="E86" s="73"/>
      <c r="F86" s="73" t="s">
        <v>37</v>
      </c>
      <c r="G86" s="73"/>
      <c r="H86" s="132">
        <v>23551.45</v>
      </c>
      <c r="I86" s="132">
        <v>12859.63</v>
      </c>
      <c r="J86" s="132">
        <f>ROUND((H86-I86),5)</f>
        <v>10691.82</v>
      </c>
      <c r="K86" s="141">
        <f>ROUND(IF(H86=0, IF(I86=0, 0, SIGN(-I86)), IF(I86=0, SIGN(H86), (H86-I86)/ABS(I86))),5)</f>
        <v>0.83143</v>
      </c>
      <c r="N86" s="204" t="s">
        <v>7864</v>
      </c>
      <c r="O86" s="204"/>
      <c r="P86" s="204"/>
      <c r="Q86" s="204"/>
    </row>
    <row r="87" spans="1:17" x14ac:dyDescent="0.25">
      <c r="A87" s="73"/>
      <c r="B87" s="73"/>
      <c r="C87" s="73"/>
      <c r="D87" s="73"/>
      <c r="E87" s="73" t="s">
        <v>38</v>
      </c>
      <c r="F87" s="73"/>
      <c r="G87" s="73"/>
      <c r="H87" s="129">
        <f>ROUND(SUM(H83:H86),5)</f>
        <v>34750.65</v>
      </c>
      <c r="I87" s="129">
        <f>ROUND(SUM(I83:I86),5)</f>
        <v>37832.47</v>
      </c>
      <c r="J87" s="129">
        <f>ROUND((H87-I87),5)</f>
        <v>-3081.82</v>
      </c>
      <c r="K87" s="140">
        <f>ROUND(IF(H87=0, IF(I87=0, 0, SIGN(-I87)), IF(I87=0, SIGN(H87), (H87-I87)/ABS(I87))),5)</f>
        <v>-8.1460000000000005E-2</v>
      </c>
      <c r="N87" t="s">
        <v>7763</v>
      </c>
      <c r="P87" s="56">
        <v>0.22231677883718848</v>
      </c>
      <c r="Q87" s="43">
        <f>$H$93*P87</f>
        <v>77395.020165529859</v>
      </c>
    </row>
    <row r="88" spans="1:17" x14ac:dyDescent="0.25">
      <c r="A88" s="73"/>
      <c r="B88" s="73"/>
      <c r="C88" s="73"/>
      <c r="D88" s="73"/>
      <c r="E88" s="73" t="s">
        <v>7894</v>
      </c>
      <c r="F88" s="73"/>
      <c r="G88" s="73"/>
      <c r="H88" s="129">
        <v>0</v>
      </c>
      <c r="I88" s="129">
        <v>0.81</v>
      </c>
      <c r="J88" s="129">
        <f>ROUND((H88-I88),5)</f>
        <v>-0.81</v>
      </c>
      <c r="K88" s="140">
        <f>ROUND(IF(H88=0, IF(I88=0, 0, SIGN(-I88)), IF(I88=0, SIGN(H88), (H88-I88)/ABS(I88))),5)</f>
        <v>-1</v>
      </c>
      <c r="N88" t="s">
        <v>7456</v>
      </c>
      <c r="P88" s="56">
        <v>0.22384322220756409</v>
      </c>
      <c r="Q88" s="43">
        <f>$H$93*P88</f>
        <v>77926.420071779299</v>
      </c>
    </row>
    <row r="89" spans="1:17" x14ac:dyDescent="0.25">
      <c r="A89" s="73"/>
      <c r="B89" s="73"/>
      <c r="C89" s="73"/>
      <c r="D89" s="73"/>
      <c r="E89" s="73" t="s">
        <v>39</v>
      </c>
      <c r="F89" s="73"/>
      <c r="G89" s="73"/>
      <c r="H89" s="129"/>
      <c r="I89" s="129"/>
      <c r="J89" s="129"/>
      <c r="K89" s="140"/>
      <c r="N89" t="s">
        <v>229</v>
      </c>
      <c r="P89" s="56">
        <v>9.865101792954134E-2</v>
      </c>
      <c r="Q89" s="43">
        <f>$H$93*P89</f>
        <v>34343.325600261545</v>
      </c>
    </row>
    <row r="90" spans="1:17" x14ac:dyDescent="0.25">
      <c r="A90" s="73"/>
      <c r="B90" s="73"/>
      <c r="C90" s="73"/>
      <c r="D90" s="73"/>
      <c r="E90" s="73"/>
      <c r="F90" s="73" t="s">
        <v>40</v>
      </c>
      <c r="G90" s="73"/>
      <c r="H90" s="129">
        <v>271026.43</v>
      </c>
      <c r="I90" s="129">
        <v>247398.3</v>
      </c>
      <c r="J90" s="129">
        <f>ROUND((H90-I90),5)</f>
        <v>23628.13</v>
      </c>
      <c r="K90" s="140">
        <f>ROUND(IF(H90=0, IF(I90=0, 0, SIGN(-I90)), IF(I90=0, SIGN(H90), (H90-I90)/ABS(I90))),5)</f>
        <v>9.5509999999999998E-2</v>
      </c>
      <c r="N90" t="s">
        <v>7458</v>
      </c>
      <c r="P90" s="56">
        <v>8.1190914499728761E-2</v>
      </c>
      <c r="Q90" s="43">
        <f>$H$93*P90</f>
        <v>28264.949221696745</v>
      </c>
    </row>
    <row r="91" spans="1:17" x14ac:dyDescent="0.25">
      <c r="A91" s="73"/>
      <c r="B91" s="73"/>
      <c r="C91" s="73"/>
      <c r="D91" s="73"/>
      <c r="E91" s="73"/>
      <c r="F91" s="73" t="s">
        <v>7768</v>
      </c>
      <c r="G91" s="73"/>
      <c r="H91" s="129">
        <v>50332.05</v>
      </c>
      <c r="I91" s="129">
        <v>55590.73</v>
      </c>
      <c r="J91" s="129">
        <f>ROUND((H91-I91),5)</f>
        <v>-5258.68</v>
      </c>
      <c r="K91" s="140">
        <f>ROUND(IF(H91=0, IF(I91=0, 0, SIGN(-I91)), IF(I91=0, SIGN(H91), (H91-I91)/ABS(I91))),5)</f>
        <v>-9.4600000000000004E-2</v>
      </c>
      <c r="N91" t="s">
        <v>228</v>
      </c>
      <c r="P91" s="56">
        <v>5.5607492361867197E-2</v>
      </c>
      <c r="Q91" s="43">
        <f>$H$93*P91</f>
        <v>19358.606287890954</v>
      </c>
    </row>
    <row r="92" spans="1:17" ht="15.75" thickBot="1" x14ac:dyDescent="0.3">
      <c r="A92" s="73"/>
      <c r="B92" s="73"/>
      <c r="C92" s="73"/>
      <c r="D92" s="73"/>
      <c r="E92" s="73"/>
      <c r="F92" s="73" t="s">
        <v>7769</v>
      </c>
      <c r="G92" s="73"/>
      <c r="H92" s="132">
        <v>26770.98</v>
      </c>
      <c r="I92" s="132">
        <v>31801.79</v>
      </c>
      <c r="J92" s="132">
        <f>ROUND((H92-I92),5)</f>
        <v>-5030.8100000000004</v>
      </c>
      <c r="K92" s="141">
        <f>ROUND(IF(H92=0, IF(I92=0, 0, SIGN(-I92)), IF(I92=0, SIGN(H92), (H92-I92)/ABS(I92))),5)</f>
        <v>-0.15819</v>
      </c>
      <c r="P92" s="56"/>
      <c r="Q92" s="43"/>
    </row>
    <row r="93" spans="1:17" x14ac:dyDescent="0.25">
      <c r="A93" s="73"/>
      <c r="B93" s="73"/>
      <c r="C93" s="73"/>
      <c r="D93" s="73"/>
      <c r="E93" s="73" t="s">
        <v>42</v>
      </c>
      <c r="F93" s="73"/>
      <c r="G93" s="73"/>
      <c r="H93" s="129">
        <f>ROUND(SUM(H89:H92),5)</f>
        <v>348129.46</v>
      </c>
      <c r="I93" s="129">
        <f>ROUND(SUM(I89:I92),5)</f>
        <v>334790.82</v>
      </c>
      <c r="J93" s="129">
        <f>ROUND((H93-I93),5)</f>
        <v>13338.64</v>
      </c>
      <c r="K93" s="140">
        <f>ROUND(IF(H93=0, IF(I93=0, 0, SIGN(-I93)), IF(I93=0, SIGN(H93), (H93-I93)/ABS(I93))),5)</f>
        <v>3.984E-2</v>
      </c>
      <c r="N93" t="s">
        <v>7459</v>
      </c>
      <c r="P93" s="56">
        <v>6.75906395225154E-2</v>
      </c>
      <c r="Q93" s="43">
        <f>$H$93*P93</f>
        <v>23530.292838027945</v>
      </c>
    </row>
    <row r="94" spans="1:17" x14ac:dyDescent="0.25">
      <c r="A94" s="73"/>
      <c r="B94" s="73"/>
      <c r="C94" s="73"/>
      <c r="D94" s="73"/>
      <c r="E94" s="73" t="s">
        <v>43</v>
      </c>
      <c r="F94" s="73"/>
      <c r="G94" s="73"/>
      <c r="H94" s="129"/>
      <c r="I94" s="129"/>
      <c r="J94" s="129"/>
      <c r="K94" s="140"/>
      <c r="N94" t="s">
        <v>7435</v>
      </c>
      <c r="P94" s="56">
        <v>0.16651261284579766</v>
      </c>
      <c r="Q94" s="43">
        <f>$H$93*P94</f>
        <v>57967.945993196605</v>
      </c>
    </row>
    <row r="95" spans="1:17" x14ac:dyDescent="0.25">
      <c r="A95" s="73"/>
      <c r="B95" s="73"/>
      <c r="C95" s="73"/>
      <c r="D95" s="73"/>
      <c r="E95" s="73"/>
      <c r="F95" s="73" t="s">
        <v>7795</v>
      </c>
      <c r="G95" s="73"/>
      <c r="H95" s="129">
        <v>2870</v>
      </c>
      <c r="I95" s="129">
        <v>0</v>
      </c>
      <c r="J95" s="129">
        <f t="shared" ref="J95:J104" si="6">ROUND((H95-I95),5)</f>
        <v>2870</v>
      </c>
      <c r="K95" s="140">
        <f t="shared" ref="K95:K104" si="7">ROUND(IF(H95=0, IF(I95=0, 0, SIGN(-I95)), IF(I95=0, SIGN(H95), (H95-I95)/ABS(I95))),5)</f>
        <v>1</v>
      </c>
      <c r="N95" t="s">
        <v>198</v>
      </c>
      <c r="P95" s="56">
        <v>8.4287321795797204E-2</v>
      </c>
      <c r="Q95" s="43">
        <f>$H$93*P95</f>
        <v>29342.899821617113</v>
      </c>
    </row>
    <row r="96" spans="1:17" x14ac:dyDescent="0.25">
      <c r="A96" s="73"/>
      <c r="B96" s="73"/>
      <c r="C96" s="73"/>
      <c r="D96" s="73"/>
      <c r="E96" s="73"/>
      <c r="F96" s="73" t="s">
        <v>7700</v>
      </c>
      <c r="G96" s="73"/>
      <c r="H96" s="129">
        <v>75.52</v>
      </c>
      <c r="I96" s="129">
        <v>1569.06</v>
      </c>
      <c r="J96" s="129">
        <f t="shared" si="6"/>
        <v>-1493.54</v>
      </c>
      <c r="K96" s="140">
        <f t="shared" si="7"/>
        <v>-0.95186999999999999</v>
      </c>
      <c r="Q96" s="43">
        <f>SUM(Q87:Q95)</f>
        <v>348129.46</v>
      </c>
    </row>
    <row r="97" spans="1:17" x14ac:dyDescent="0.25">
      <c r="A97" s="73"/>
      <c r="B97" s="73"/>
      <c r="C97" s="73"/>
      <c r="D97" s="73"/>
      <c r="E97" s="73"/>
      <c r="F97" s="73" t="s">
        <v>7433</v>
      </c>
      <c r="G97" s="73"/>
      <c r="H97" s="129">
        <v>1243.42</v>
      </c>
      <c r="I97" s="129">
        <v>1246.3</v>
      </c>
      <c r="J97" s="129">
        <f t="shared" si="6"/>
        <v>-2.88</v>
      </c>
      <c r="K97" s="140">
        <f t="shared" si="7"/>
        <v>-2.31E-3</v>
      </c>
      <c r="Q97" s="84">
        <f>Q96-H93</f>
        <v>0</v>
      </c>
    </row>
    <row r="98" spans="1:17" x14ac:dyDescent="0.25">
      <c r="A98" s="73"/>
      <c r="B98" s="73"/>
      <c r="C98" s="73"/>
      <c r="D98" s="73"/>
      <c r="E98" s="73"/>
      <c r="F98" s="73" t="s">
        <v>7434</v>
      </c>
      <c r="G98" s="73"/>
      <c r="H98" s="129">
        <v>30537.52</v>
      </c>
      <c r="I98" s="129">
        <v>25965.88</v>
      </c>
      <c r="J98" s="129">
        <f t="shared" si="6"/>
        <v>4571.6400000000003</v>
      </c>
      <c r="K98" s="140">
        <f t="shared" si="7"/>
        <v>0.17605999999999999</v>
      </c>
    </row>
    <row r="99" spans="1:17" ht="15.75" thickBot="1" x14ac:dyDescent="0.3">
      <c r="A99" s="73"/>
      <c r="B99" s="73"/>
      <c r="C99" s="73"/>
      <c r="D99" s="73"/>
      <c r="E99" s="73"/>
      <c r="F99" s="73" t="s">
        <v>44</v>
      </c>
      <c r="G99" s="73"/>
      <c r="H99" s="132">
        <v>45000</v>
      </c>
      <c r="I99" s="132">
        <v>45000</v>
      </c>
      <c r="J99" s="132">
        <f t="shared" si="6"/>
        <v>0</v>
      </c>
      <c r="K99" s="141">
        <f t="shared" si="7"/>
        <v>0</v>
      </c>
    </row>
    <row r="100" spans="1:17" x14ac:dyDescent="0.25">
      <c r="A100" s="73"/>
      <c r="B100" s="73"/>
      <c r="C100" s="73"/>
      <c r="D100" s="73"/>
      <c r="E100" s="73" t="s">
        <v>45</v>
      </c>
      <c r="F100" s="73"/>
      <c r="G100" s="73"/>
      <c r="H100" s="129">
        <f>ROUND(SUM(H94:H99),5)</f>
        <v>79726.460000000006</v>
      </c>
      <c r="I100" s="129">
        <f>ROUND(SUM(I94:I99),5)</f>
        <v>73781.240000000005</v>
      </c>
      <c r="J100" s="129">
        <f t="shared" si="6"/>
        <v>5945.22</v>
      </c>
      <c r="K100" s="140">
        <f t="shared" si="7"/>
        <v>8.0579999999999999E-2</v>
      </c>
    </row>
    <row r="101" spans="1:17" ht="15.75" thickBot="1" x14ac:dyDescent="0.3">
      <c r="A101" s="73"/>
      <c r="B101" s="73"/>
      <c r="C101" s="73"/>
      <c r="D101" s="73"/>
      <c r="E101" s="73" t="s">
        <v>46</v>
      </c>
      <c r="F101" s="73"/>
      <c r="G101" s="73"/>
      <c r="H101" s="129">
        <v>43295.68</v>
      </c>
      <c r="I101" s="129">
        <v>10151.17</v>
      </c>
      <c r="J101" s="129">
        <f t="shared" si="6"/>
        <v>33144.51</v>
      </c>
      <c r="K101" s="140">
        <f t="shared" si="7"/>
        <v>3.2650899999999998</v>
      </c>
    </row>
    <row r="102" spans="1:17" ht="15.75" thickBot="1" x14ac:dyDescent="0.3">
      <c r="A102" s="73"/>
      <c r="B102" s="73"/>
      <c r="C102" s="73"/>
      <c r="D102" s="73" t="s">
        <v>47</v>
      </c>
      <c r="E102" s="73"/>
      <c r="F102" s="73"/>
      <c r="G102" s="73"/>
      <c r="H102" s="136">
        <f>ROUND(SUM(H30:H31)+H36+H58+H82+SUM(H87:H88)+H93+SUM(H100:H101),5)</f>
        <v>1328926.33</v>
      </c>
      <c r="I102" s="136">
        <f>ROUND(SUM(I30:I31)+I36+I58+I82+SUM(I87:I88)+I93+SUM(I100:I101),5)</f>
        <v>517103.88</v>
      </c>
      <c r="J102" s="136">
        <f t="shared" si="6"/>
        <v>811822.45</v>
      </c>
      <c r="K102" s="143">
        <f t="shared" si="7"/>
        <v>1.5699399999999999</v>
      </c>
    </row>
    <row r="103" spans="1:17" ht="15.75" thickBot="1" x14ac:dyDescent="0.3">
      <c r="A103" s="73"/>
      <c r="B103" s="73" t="s">
        <v>48</v>
      </c>
      <c r="C103" s="73"/>
      <c r="D103" s="73"/>
      <c r="E103" s="73"/>
      <c r="F103" s="73"/>
      <c r="G103" s="73"/>
      <c r="H103" s="136">
        <f>ROUND(H3+H29-H102,5)</f>
        <v>-166023.67000000001</v>
      </c>
      <c r="I103" s="136">
        <f>ROUND(I3+I29-I102,5)</f>
        <v>-75354.44</v>
      </c>
      <c r="J103" s="136">
        <f t="shared" si="6"/>
        <v>-90669.23</v>
      </c>
      <c r="K103" s="143">
        <f t="shared" si="7"/>
        <v>-1.2032400000000001</v>
      </c>
    </row>
    <row r="104" spans="1:17" ht="15.75" thickBot="1" x14ac:dyDescent="0.3">
      <c r="A104" s="73" t="s">
        <v>49</v>
      </c>
      <c r="B104" s="73"/>
      <c r="C104" s="73"/>
      <c r="D104" s="73"/>
      <c r="E104" s="73"/>
      <c r="F104" s="73"/>
      <c r="G104" s="73"/>
      <c r="H104" s="130">
        <f>H103</f>
        <v>-166023.67000000001</v>
      </c>
      <c r="I104" s="130">
        <f>I103</f>
        <v>-75354.44</v>
      </c>
      <c r="J104" s="130">
        <f t="shared" si="6"/>
        <v>-90669.23</v>
      </c>
      <c r="K104" s="144">
        <f t="shared" si="7"/>
        <v>-1.2032400000000001</v>
      </c>
    </row>
    <row r="105" spans="1:17" ht="15.75" thickTop="1" x14ac:dyDescent="0.25"/>
  </sheetData>
  <hyperlinks>
    <hyperlink ref="L2" location="Contents!A1" display="Contents" xr:uid="{AE74DAA2-FD51-4B78-8714-8E6B6FB3B1B1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105:J105 H5:J59 H82:J93 I77:J77 I60:J76 I78:J81" formulaRange="1"/>
  </ignoredErrors>
  <drawing r:id="rId2"/>
  <legacyDrawing r:id="rId3"/>
  <controls>
    <mc:AlternateContent xmlns:mc="http://schemas.openxmlformats.org/markup-compatibility/2006">
      <mc:Choice Requires="x14">
        <control shapeId="17510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6" r:id="rId4" name="HEADER"/>
      </mc:Fallback>
    </mc:AlternateContent>
    <mc:AlternateContent xmlns:mc="http://schemas.openxmlformats.org/markup-compatibility/2006">
      <mc:Choice Requires="x14">
        <control shapeId="17510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5" r:id="rId6" name="FILT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workbookViewId="0">
      <selection activeCell="K1" sqref="K1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4.140625" bestFit="1" customWidth="1"/>
    <col min="5" max="6" width="17.140625" customWidth="1"/>
    <col min="7" max="8" width="15.28515625" customWidth="1"/>
    <col min="9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8002</v>
      </c>
      <c r="D1" s="37" t="s">
        <v>7765</v>
      </c>
      <c r="E1" s="38" t="s">
        <v>8003</v>
      </c>
      <c r="F1" s="38" t="s">
        <v>8003</v>
      </c>
      <c r="G1" s="104"/>
      <c r="H1" s="104"/>
      <c r="I1" s="104"/>
      <c r="J1" s="104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7784</v>
      </c>
      <c r="F2" s="38" t="s">
        <v>7870</v>
      </c>
      <c r="G2" s="38" t="s">
        <v>223</v>
      </c>
      <c r="H2" s="38" t="s">
        <v>7785</v>
      </c>
      <c r="I2" s="38" t="s">
        <v>8004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'May 23 vs May 22 P&amp;L'!H9</f>
        <v>176731.45</v>
      </c>
      <c r="F5" s="42">
        <f>SUM('FY23 Budget Draft - Monthly'!K5:K27)</f>
        <v>237000</v>
      </c>
      <c r="G5" s="42">
        <f t="shared" ref="G5:G10" si="0">E5-F5</f>
        <v>-60268.549999999988</v>
      </c>
      <c r="H5" s="42">
        <f>'YTD US Profit and Loss'!H11</f>
        <v>832982.58</v>
      </c>
      <c r="I5" s="42">
        <f>SUM('FY23 Budget Draft - Monthly'!T7:T27)</f>
        <v>945897.84</v>
      </c>
      <c r="J5" s="42">
        <f>H5-I5</f>
        <v>-112915.26000000001</v>
      </c>
      <c r="L5" s="43"/>
    </row>
    <row r="6" spans="1:15" ht="15.75" x14ac:dyDescent="0.25">
      <c r="A6" s="36"/>
      <c r="B6" s="36"/>
      <c r="C6" s="36"/>
      <c r="D6" s="36" t="s">
        <v>231</v>
      </c>
      <c r="E6" s="42">
        <f>'May 23 vs May 22 P&amp;L'!H13</f>
        <v>45359.63</v>
      </c>
      <c r="F6" s="42">
        <f>SUM('FY23 Budget Draft - Monthly'!K41:K43)</f>
        <v>62625</v>
      </c>
      <c r="G6" s="42">
        <f t="shared" si="0"/>
        <v>-17265.370000000003</v>
      </c>
      <c r="H6" s="42">
        <f>'YTD US Profit and Loss'!H16</f>
        <v>250968.47</v>
      </c>
      <c r="I6" s="42">
        <f>SUM('FY23 Budget Draft - Monthly'!T41:T43)</f>
        <v>313125</v>
      </c>
      <c r="J6" s="42">
        <f t="shared" ref="J6:J10" si="1">H6-I6</f>
        <v>-62156.53</v>
      </c>
      <c r="K6" s="44"/>
    </row>
    <row r="7" spans="1:15" ht="15.75" x14ac:dyDescent="0.25">
      <c r="A7" s="36"/>
      <c r="B7" s="36"/>
      <c r="C7" s="36"/>
      <c r="D7" s="36" t="s">
        <v>227</v>
      </c>
      <c r="E7" s="42">
        <f>'May 23 vs May 22 P&amp;L'!H21</f>
        <v>26525</v>
      </c>
      <c r="F7" s="42">
        <f>SUM('FY23 Budget Draft - Monthly'!K28:K35)</f>
        <v>10000</v>
      </c>
      <c r="G7" s="42">
        <f t="shared" si="0"/>
        <v>16525</v>
      </c>
      <c r="H7" s="42">
        <f>'YTD US Profit and Loss'!H27</f>
        <v>57452.08</v>
      </c>
      <c r="I7" s="42">
        <f>SUM('FY23 Budget Draft - Monthly'!T28:T35)</f>
        <v>28750</v>
      </c>
      <c r="J7" s="42">
        <f t="shared" si="1"/>
        <v>28702.080000000002</v>
      </c>
      <c r="K7" s="44"/>
    </row>
    <row r="8" spans="1:15" ht="15.75" x14ac:dyDescent="0.25">
      <c r="A8" s="36"/>
      <c r="B8" s="36"/>
      <c r="C8" s="36"/>
      <c r="D8" s="36" t="s">
        <v>7771</v>
      </c>
      <c r="E8" s="42">
        <f>'May 23 vs May 22 P&amp;L'!H18</f>
        <v>4342.63</v>
      </c>
      <c r="F8" s="42">
        <f>SUM('FY23 Budget Draft - Monthly'!K38:K39,'FY23 Budget Draft - Monthly'!K45:K46)</f>
        <v>9083.3333333333339</v>
      </c>
      <c r="G8" s="42">
        <f t="shared" si="0"/>
        <v>-4740.7033333333338</v>
      </c>
      <c r="H8" s="42">
        <f>'YTD US Profit and Loss'!H24</f>
        <v>21368.46</v>
      </c>
      <c r="I8" s="42">
        <f>SUM('FY23 Budget Draft - Monthly'!T38:T39,'FY23 Budget Draft - Monthly'!T45:T46)</f>
        <v>45416.666666666672</v>
      </c>
      <c r="J8" s="42">
        <f t="shared" si="1"/>
        <v>-24048.206666666672</v>
      </c>
      <c r="K8" s="44"/>
    </row>
    <row r="9" spans="1:15" ht="15.75" x14ac:dyDescent="0.25">
      <c r="A9" s="36"/>
      <c r="B9" s="36"/>
      <c r="C9" s="36"/>
      <c r="D9" s="36" t="s">
        <v>232</v>
      </c>
      <c r="E9" s="42">
        <v>0</v>
      </c>
      <c r="F9" s="42">
        <f>'FY23 Budget Draft - Monthly'!K47</f>
        <v>0</v>
      </c>
      <c r="G9" s="42">
        <f t="shared" si="0"/>
        <v>0</v>
      </c>
      <c r="H9" s="42">
        <f>'YTD US Profit and Loss'!H18</f>
        <v>128.82</v>
      </c>
      <c r="I9" s="42">
        <f>'FY23 Budget Draft - Monthly'!T47</f>
        <v>250</v>
      </c>
      <c r="J9" s="42">
        <f t="shared" si="1"/>
        <v>-121.18</v>
      </c>
      <c r="K9" s="44"/>
    </row>
    <row r="10" spans="1:15" ht="16.5" thickBot="1" x14ac:dyDescent="0.3">
      <c r="A10" s="36"/>
      <c r="B10" s="36"/>
      <c r="C10" s="36"/>
      <c r="D10" s="36" t="s">
        <v>7797</v>
      </c>
      <c r="E10" s="45">
        <f>'May 23 vs May 22 P&amp;L'!H5</f>
        <v>0.46</v>
      </c>
      <c r="F10" s="45">
        <f>'FY23 Budget Draft - Monthly'!K48+'FY23 Budget Draft - Monthly'!K49</f>
        <v>0.41666666666666669</v>
      </c>
      <c r="G10" s="45">
        <f t="shared" si="0"/>
        <v>4.3333333333333335E-2</v>
      </c>
      <c r="H10" s="45">
        <f>'YTD US Profit and Loss'!H5</f>
        <v>2.25</v>
      </c>
      <c r="I10" s="45">
        <f>SUM('FY23 Budget Draft - Monthly'!T48:T49)</f>
        <v>1252.0833333333333</v>
      </c>
      <c r="J10" s="45">
        <f t="shared" si="1"/>
        <v>-1249.8333333333333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252959.17</v>
      </c>
      <c r="F11" s="46">
        <f t="shared" ref="F11:J11" si="2">SUM(F5:F10)</f>
        <v>318708.75</v>
      </c>
      <c r="G11" s="46">
        <f>SUM(G5:G10)</f>
        <v>-65749.579999999987</v>
      </c>
      <c r="H11" s="46">
        <f t="shared" si="2"/>
        <v>1162902.6600000001</v>
      </c>
      <c r="I11" s="46">
        <f t="shared" si="2"/>
        <v>1334691.5899999999</v>
      </c>
      <c r="J11" s="46">
        <f t="shared" si="2"/>
        <v>-171788.93000000002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7786</v>
      </c>
      <c r="E13" s="42">
        <v>0</v>
      </c>
      <c r="F13" s="42">
        <v>0</v>
      </c>
      <c r="G13" s="42">
        <f>E13-F13</f>
        <v>0</v>
      </c>
      <c r="H13" s="42">
        <f>'YTD US Profit and Loss'!H31</f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227</v>
      </c>
      <c r="E14" s="42">
        <f>'May 23 vs May 22 P&amp;L'!H74+'May 23 vs May 22 P&amp;L'!Q68</f>
        <v>27905.928984573984</v>
      </c>
      <c r="F14" s="42">
        <f>SUM('FY23 Budget Draft - Monthly'!K67:K77)</f>
        <v>18558.815121110383</v>
      </c>
      <c r="G14" s="42">
        <f>E14-F14</f>
        <v>9347.1138634636009</v>
      </c>
      <c r="H14" s="42">
        <f>'YTD US Profit and Loss'!Q88+'YTD US Profit and Loss'!H101</f>
        <v>121222.10007177931</v>
      </c>
      <c r="I14" s="42">
        <f>SUM('FY23 Budget Draft - Monthly'!T67:T77)</f>
        <v>107794.07560555192</v>
      </c>
      <c r="J14" s="42">
        <f t="shared" si="3"/>
        <v>13428.024466227391</v>
      </c>
      <c r="K14" s="44"/>
      <c r="L14" s="43"/>
    </row>
    <row r="15" spans="1:15" ht="15.75" x14ac:dyDescent="0.25">
      <c r="A15" s="36"/>
      <c r="B15" s="36"/>
      <c r="C15" s="36"/>
      <c r="D15" s="48" t="s">
        <v>230</v>
      </c>
      <c r="E15" s="42">
        <f>'May 23 vs May 22 P&amp;L'!Q67+'May 23 vs May 22 P&amp;L'!H57</f>
        <v>261832.12297507451</v>
      </c>
      <c r="F15" s="42">
        <f>SUM('FY23 Budget Draft - Monthly'!K54:K65)</f>
        <v>218464.48675971851</v>
      </c>
      <c r="G15" s="42">
        <f>E15-F15</f>
        <v>43367.636215356004</v>
      </c>
      <c r="H15" s="42">
        <f>'YTD US Profit and Loss'!Q87+'YTD US Profit and Loss'!H82</f>
        <v>834940.79016552982</v>
      </c>
      <c r="I15" s="42">
        <f>SUM('FY23 Budget Draft - Monthly'!T54:T65)</f>
        <v>781312.44379859255</v>
      </c>
      <c r="J15" s="42">
        <f t="shared" si="3"/>
        <v>53628.346366937272</v>
      </c>
      <c r="K15" s="44"/>
    </row>
    <row r="16" spans="1:15" ht="15.75" x14ac:dyDescent="0.25">
      <c r="A16" s="36"/>
      <c r="B16" s="36"/>
      <c r="C16" s="36"/>
      <c r="D16" s="48" t="s">
        <v>159</v>
      </c>
      <c r="E16" s="42">
        <f>'May 23 vs May 22 P&amp;L'!Q69+'May 23 vs May 22 P&amp;L'!H25</f>
        <v>12679.395514099266</v>
      </c>
      <c r="F16" s="42">
        <f>SUM('FY23 Budget Draft - Monthly'!K79:K92)</f>
        <v>9768.0720674620643</v>
      </c>
      <c r="G16" s="42">
        <f>E16-F16</f>
        <v>2911.3234466372014</v>
      </c>
      <c r="H16" s="42">
        <f>'YTD US Profit and Loss'!Q89+'YTD US Profit and Loss'!H36</f>
        <v>52200.975600261547</v>
      </c>
      <c r="I16" s="42">
        <f>SUM('FY23 Budget Draft - Monthly'!T79:T92)</f>
        <v>48840.360337310318</v>
      </c>
      <c r="J16" s="42">
        <f t="shared" si="3"/>
        <v>3360.6152629512289</v>
      </c>
      <c r="K16" s="44"/>
    </row>
    <row r="17" spans="1:16" ht="15.75" x14ac:dyDescent="0.25">
      <c r="A17" s="36"/>
      <c r="B17" s="36"/>
      <c r="C17" s="36"/>
      <c r="D17" s="48" t="s">
        <v>169</v>
      </c>
      <c r="E17" s="42">
        <f>'May 23 vs May 22 P&amp;L'!Q70+'May 23 vs May 22 P&amp;L'!H62</f>
        <v>15819.841621144777</v>
      </c>
      <c r="F17" s="42">
        <f>SUM('FY23 Budget Draft - Monthly'!K94:K102)</f>
        <v>20354.125845933035</v>
      </c>
      <c r="G17" s="42">
        <f t="shared" ref="G17:G21" si="4">E17-F17</f>
        <v>-4534.2842247882581</v>
      </c>
      <c r="H17" s="42">
        <f>'YTD US Profit and Loss'!H87+'YTD US Profit and Loss'!Q90</f>
        <v>63015.599221696742</v>
      </c>
      <c r="I17" s="42">
        <f>SUM('FY23 Budget Draft - Monthly'!T94:T102)</f>
        <v>79270.629229665181</v>
      </c>
      <c r="J17" s="42">
        <f t="shared" si="3"/>
        <v>-16255.030007968438</v>
      </c>
      <c r="K17" s="44"/>
      <c r="L17" s="43"/>
    </row>
    <row r="18" spans="1:16" ht="15.75" x14ac:dyDescent="0.25">
      <c r="A18" s="36"/>
      <c r="B18" s="36"/>
      <c r="C18" s="36"/>
      <c r="D18" s="48" t="s">
        <v>174</v>
      </c>
      <c r="E18" s="42">
        <f>'May 23 vs May 22 P&amp;L'!Q71</f>
        <v>3685.7863741528304</v>
      </c>
      <c r="F18" s="42">
        <f>SUM('FY23 Budget Draft - Monthly'!K104:K111)</f>
        <v>4304.4448857008792</v>
      </c>
      <c r="G18" s="42">
        <f t="shared" si="4"/>
        <v>-618.65851154804886</v>
      </c>
      <c r="H18" s="42">
        <f>'YTD US Profit and Loss'!Q91</f>
        <v>19358.606287890954</v>
      </c>
      <c r="I18" s="42">
        <f>SUM('FY23 Budget Draft - Monthly'!T104:T111)</f>
        <v>21522.224428504393</v>
      </c>
      <c r="J18" s="42">
        <f t="shared" si="3"/>
        <v>-2163.6181406134383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176</v>
      </c>
      <c r="E19" s="42">
        <f>'May 23 vs May 22 P&amp;L'!Q73</f>
        <v>4480.0556110528751</v>
      </c>
      <c r="F19" s="42">
        <f>SUM('FY23 Budget Draft - Monthly'!K113:K119)</f>
        <v>5150.9990437103543</v>
      </c>
      <c r="G19" s="42">
        <f t="shared" si="4"/>
        <v>-670.94343265747921</v>
      </c>
      <c r="H19" s="42">
        <f>'YTD US Profit and Loss'!Q93</f>
        <v>23530.292838027945</v>
      </c>
      <c r="I19" s="42">
        <f>SUM('FY23 Budget Draft - Monthly'!T113:T119)</f>
        <v>25754.995218551772</v>
      </c>
      <c r="J19" s="42">
        <f t="shared" si="3"/>
        <v>-2224.7023805238277</v>
      </c>
      <c r="K19" s="44"/>
    </row>
    <row r="20" spans="1:16" ht="15.75" x14ac:dyDescent="0.25">
      <c r="A20" s="36"/>
      <c r="B20" s="36"/>
      <c r="C20" s="36"/>
      <c r="D20" s="48" t="s">
        <v>7766</v>
      </c>
      <c r="E20" s="42">
        <f>'May 23 vs May 22 P&amp;L'!Q74+'May 23 vs May 22 P&amp;L'!H73+'May 23 vs May 22 P&amp;L'!H41</f>
        <v>23653.660642041603</v>
      </c>
      <c r="F20" s="42">
        <f>SUM('FY23 Budget Draft - Monthly'!K122:K139)</f>
        <v>81863.152836364796</v>
      </c>
      <c r="G20" s="42">
        <f t="shared" si="4"/>
        <v>-58209.492194323189</v>
      </c>
      <c r="H20" s="42">
        <f>'YTD US Profit and Loss'!Q94+'YTD US Profit and Loss'!H100+'YTD US Profit and Loss'!H58</f>
        <v>185315.06599319662</v>
      </c>
      <c r="I20" s="42">
        <f>SUM('FY23 Budget Draft - Monthly'!T121:T139)</f>
        <v>293482.43084849051</v>
      </c>
      <c r="J20" s="42">
        <f t="shared" si="3"/>
        <v>-108167.36485529388</v>
      </c>
      <c r="K20" s="44"/>
    </row>
    <row r="21" spans="1:16" ht="16.5" thickBot="1" x14ac:dyDescent="0.3">
      <c r="A21" s="36"/>
      <c r="B21" s="36"/>
      <c r="C21" s="36"/>
      <c r="D21" s="48" t="s">
        <v>198</v>
      </c>
      <c r="E21" s="42">
        <f>'May 23 vs May 22 P&amp;L'!Q75</f>
        <v>5586.7482778601716</v>
      </c>
      <c r="F21" s="42">
        <f>0</f>
        <v>0</v>
      </c>
      <c r="G21" s="42">
        <f t="shared" si="4"/>
        <v>5586.7482778601716</v>
      </c>
      <c r="H21" s="42">
        <f>'YTD US Profit and Loss'!Q95</f>
        <v>29342.899821617113</v>
      </c>
      <c r="I21" s="42">
        <v>0</v>
      </c>
      <c r="J21" s="42">
        <f t="shared" si="3"/>
        <v>29342.899821617113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5">
        <f>SUM(E13:E21)</f>
        <v>355643.54000000004</v>
      </c>
      <c r="F22" s="205">
        <f t="shared" ref="F22" si="5">SUM(F13:F21)</f>
        <v>358464.09656000003</v>
      </c>
      <c r="G22" s="205">
        <f>SUM(G13:G21)</f>
        <v>-2820.5565599999954</v>
      </c>
      <c r="H22" s="205">
        <f>SUM(H13:H21)</f>
        <v>1328926.3300000003</v>
      </c>
      <c r="I22" s="105">
        <f>SUM(I13:I21)</f>
        <v>1357977.1594666666</v>
      </c>
      <c r="J22" s="105">
        <f>SUM(J13:J21)</f>
        <v>-29050.829466666579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5">
        <f t="shared" ref="E23:J23" si="6">E11-E22</f>
        <v>-102684.37000000002</v>
      </c>
      <c r="F23" s="205">
        <f t="shared" si="6"/>
        <v>-39755.346560000035</v>
      </c>
      <c r="G23" s="205">
        <f t="shared" si="6"/>
        <v>-62929.02343999999</v>
      </c>
      <c r="H23" s="205">
        <f t="shared" si="6"/>
        <v>-166023.67000000016</v>
      </c>
      <c r="I23" s="106">
        <f t="shared" si="6"/>
        <v>-23285.569466666784</v>
      </c>
      <c r="J23" s="106">
        <f t="shared" si="6"/>
        <v>-142738.10053333343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-102684.37000000002</v>
      </c>
      <c r="F24" s="107">
        <f>F23</f>
        <v>-39755.346560000035</v>
      </c>
      <c r="G24" s="107">
        <f>E24-F24</f>
        <v>-62929.02343999999</v>
      </c>
      <c r="H24" s="107">
        <f>H23</f>
        <v>-166023.67000000016</v>
      </c>
      <c r="I24" s="108">
        <f>I23</f>
        <v>-23285.569466666784</v>
      </c>
      <c r="J24" s="108">
        <f>H24-I24</f>
        <v>-142738.10053333337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F26" s="43"/>
      <c r="H26" s="43">
        <f>H22-'YTD US Profit and Loss'!H102</f>
        <v>0</v>
      </c>
    </row>
    <row r="27" spans="1:16" x14ac:dyDescent="0.25">
      <c r="E27" s="43"/>
      <c r="F27" s="43"/>
      <c r="H27" s="43"/>
    </row>
    <row r="28" spans="1:16" x14ac:dyDescent="0.25">
      <c r="E28" s="43"/>
      <c r="F28" s="43"/>
      <c r="H28" s="43"/>
    </row>
    <row r="29" spans="1:16" x14ac:dyDescent="0.25">
      <c r="E29" s="43"/>
      <c r="F29" s="43"/>
      <c r="H29" s="43"/>
      <c r="I29" s="43"/>
      <c r="J29" s="43"/>
    </row>
    <row r="30" spans="1:16" x14ac:dyDescent="0.25">
      <c r="H30" s="43"/>
    </row>
    <row r="31" spans="1:16" x14ac:dyDescent="0.25">
      <c r="H31" s="43"/>
    </row>
    <row r="32" spans="1:16" x14ac:dyDescent="0.25">
      <c r="H32" s="43"/>
      <c r="I32" s="43"/>
      <c r="J32" s="43"/>
    </row>
    <row r="34" spans="8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  <ignoredError sqref="F7:F8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301471c4-f1df-40a0-a35d-cd4b620cc846"/>
    <ds:schemaRef ds:uri="http://purl.org/dc/terms/"/>
    <ds:schemaRef ds:uri="http://schemas.microsoft.com/office/2006/metadata/properties"/>
    <ds:schemaRef ds:uri="4b2fc3e3-4049-4520-9bc5-99ad76a257ee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993ae820-dc91-4153-84ef-2e299ded01b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</vt:i4>
      </vt:variant>
    </vt:vector>
  </HeadingPairs>
  <TitlesOfParts>
    <vt:vector size="34" baseType="lpstr">
      <vt:lpstr>Contents</vt:lpstr>
      <vt:lpstr>US Balance Sheet Year over Year</vt:lpstr>
      <vt:lpstr>Balance Sheet Summary</vt:lpstr>
      <vt:lpstr>May 23 vs May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Suspense Funds</vt:lpstr>
      <vt:lpstr>Undeposited Funds</vt:lpstr>
      <vt:lpstr>Refunds Payable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'May 23 vs May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2023-06-22T23:33:42Z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